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8705"/>
  <workbookPr autoCompressPictures="0"/>
  <bookViews>
    <workbookView xWindow="0" yWindow="0" windowWidth="28680" windowHeight="15560" tabRatio="782"/>
  </bookViews>
  <sheets>
    <sheet name="Buxheti vjetor" sheetId="1" r:id="rId1"/>
    <sheet name="Plani i punes det. ne shpenz." sheetId="2" r:id="rId2"/>
    <sheet name="Plani i konsul. me shpenzime" sheetId="4" r:id="rId3"/>
    <sheet name="plani punes, planet" sheetId="3" r:id="rId4"/>
    <sheet name="costs sek" sheetId="7" r:id="rId5"/>
    <sheet name="Normat Planet" sheetId="6" r:id="rId6"/>
    <sheet name="budget calendar training" sheetId="9" r:id="rId7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7" i="4" l="1"/>
  <c r="Q46" i="4"/>
  <c r="Q45" i="4"/>
  <c r="Q44" i="4"/>
  <c r="Q43" i="4"/>
  <c r="Q42" i="4"/>
  <c r="Q41" i="4"/>
  <c r="Q40" i="4"/>
  <c r="Q39" i="4"/>
  <c r="Q38" i="4"/>
  <c r="Q37" i="4"/>
  <c r="AD75" i="2"/>
  <c r="Q75" i="2"/>
  <c r="R75" i="2"/>
  <c r="S75" i="2"/>
  <c r="T75" i="2"/>
  <c r="U75" i="2"/>
  <c r="V75" i="2"/>
  <c r="W75" i="2"/>
  <c r="X75" i="2"/>
  <c r="Y75" i="2"/>
  <c r="Z75" i="2"/>
  <c r="AA75" i="2"/>
  <c r="AB75" i="2"/>
  <c r="AC75" i="2"/>
  <c r="AE54" i="2"/>
  <c r="AE55" i="2"/>
  <c r="AE56" i="2"/>
  <c r="AE57" i="2"/>
  <c r="AE58" i="2"/>
  <c r="AE59" i="2"/>
  <c r="AE60" i="2"/>
  <c r="AE61" i="2"/>
  <c r="AE63" i="2"/>
  <c r="AE64" i="2"/>
  <c r="AE66" i="2"/>
  <c r="AE67" i="2"/>
  <c r="AE68" i="2"/>
  <c r="AE69" i="2"/>
  <c r="AE70" i="2"/>
  <c r="AE71" i="2"/>
  <c r="AE72" i="2"/>
  <c r="AE73" i="2"/>
  <c r="AE74" i="2"/>
  <c r="AE6" i="2"/>
  <c r="AE18" i="2"/>
  <c r="AE30" i="2"/>
  <c r="AE42" i="2"/>
  <c r="AE75" i="2"/>
  <c r="P75" i="2"/>
  <c r="F27" i="7"/>
  <c r="Q12" i="4"/>
  <c r="Q13" i="4"/>
  <c r="Q14" i="4"/>
  <c r="Q15" i="4"/>
  <c r="Q16" i="4"/>
  <c r="Q17" i="4"/>
  <c r="Q18" i="4"/>
  <c r="Q6" i="4"/>
  <c r="Q7" i="4"/>
  <c r="Q8" i="4"/>
  <c r="Q9" i="4"/>
  <c r="Q10" i="4"/>
  <c r="Q11" i="4"/>
  <c r="Q19" i="4"/>
  <c r="Q20" i="4"/>
  <c r="Q21" i="4"/>
  <c r="Q22" i="4"/>
  <c r="Q23" i="4"/>
  <c r="Q24" i="4"/>
  <c r="Q31" i="4"/>
  <c r="Q32" i="4"/>
  <c r="Q33" i="4"/>
  <c r="Q34" i="4"/>
  <c r="Q35" i="4"/>
  <c r="Q36" i="4"/>
  <c r="Q48" i="4"/>
  <c r="Q49" i="4"/>
  <c r="Q50" i="4"/>
  <c r="Q51" i="4"/>
  <c r="Q52" i="4"/>
  <c r="Q53" i="4"/>
  <c r="Q54" i="4"/>
  <c r="Q55" i="4"/>
  <c r="Q56" i="4"/>
  <c r="Q60" i="4"/>
  <c r="E42" i="1"/>
  <c r="E41" i="1"/>
  <c r="E47" i="1"/>
  <c r="F46" i="1"/>
  <c r="F45" i="1"/>
  <c r="E45" i="1"/>
  <c r="F44" i="1"/>
  <c r="F43" i="1"/>
  <c r="F42" i="1"/>
  <c r="F41" i="1"/>
  <c r="F40" i="1"/>
  <c r="F39" i="1"/>
  <c r="E39" i="1"/>
  <c r="E48" i="1"/>
  <c r="E6" i="1"/>
  <c r="E7" i="1"/>
  <c r="E8" i="1"/>
  <c r="E9" i="1"/>
  <c r="E10" i="1"/>
  <c r="E14" i="1"/>
  <c r="E29" i="1"/>
  <c r="E40" i="1"/>
  <c r="E43" i="1"/>
  <c r="E44" i="1"/>
  <c r="E46" i="1"/>
  <c r="E11" i="1"/>
  <c r="E12" i="1"/>
  <c r="E15" i="1"/>
  <c r="E5" i="1"/>
  <c r="E36" i="1"/>
  <c r="Q62" i="4"/>
  <c r="P60" i="4"/>
  <c r="O60" i="4"/>
  <c r="N60" i="4"/>
  <c r="M60" i="4"/>
  <c r="L60" i="4"/>
  <c r="K60" i="4"/>
  <c r="J60" i="4"/>
  <c r="I60" i="4"/>
  <c r="H60" i="4"/>
  <c r="G60" i="4"/>
  <c r="F60" i="4"/>
  <c r="E60" i="4"/>
  <c r="Q57" i="4"/>
  <c r="Q58" i="4"/>
  <c r="Q59" i="4"/>
  <c r="O6" i="2"/>
  <c r="O42" i="2"/>
  <c r="O30" i="2"/>
  <c r="O18" i="2"/>
</calcChain>
</file>

<file path=xl/comments1.xml><?xml version="1.0" encoding="utf-8"?>
<comments xmlns="http://schemas.openxmlformats.org/spreadsheetml/2006/main">
  <authors>
    <author>Artan Rroji</author>
  </authors>
  <commentList>
    <comment ref="D7" authorId="0">
      <text>
        <r>
          <rPr>
            <b/>
            <sz val="9"/>
            <color indexed="81"/>
            <rFont val="Calibri"/>
            <family val="2"/>
          </rPr>
          <t>ishte 36</t>
        </r>
      </text>
    </comment>
    <comment ref="D8" authorId="0">
      <text>
        <r>
          <rPr>
            <b/>
            <sz val="9"/>
            <color indexed="81"/>
            <rFont val="Calibri"/>
            <family val="2"/>
          </rPr>
          <t>ishte 72</t>
        </r>
      </text>
    </comment>
    <comment ref="D20" authorId="0">
      <text>
        <r>
          <rPr>
            <b/>
            <sz val="9"/>
            <color indexed="81"/>
            <rFont val="Calibri"/>
            <family val="2"/>
          </rPr>
          <t>ishte 10</t>
        </r>
      </text>
    </comment>
    <comment ref="D21" authorId="0">
      <text>
        <r>
          <rPr>
            <b/>
            <sz val="9"/>
            <color indexed="81"/>
            <rFont val="Calibri"/>
            <family val="2"/>
          </rPr>
          <t>ishte 20</t>
        </r>
      </text>
    </comment>
  </commentList>
</comments>
</file>

<file path=xl/sharedStrings.xml><?xml version="1.0" encoding="utf-8"?>
<sst xmlns="http://schemas.openxmlformats.org/spreadsheetml/2006/main" count="614" uniqueCount="426">
  <si>
    <t>Numri</t>
  </si>
  <si>
    <t>Honorare per Keshillin (1/10 e pages se kryetarit)</t>
  </si>
  <si>
    <t>Muaji</t>
  </si>
  <si>
    <t>Janar</t>
  </si>
  <si>
    <t>Shkurt</t>
  </si>
  <si>
    <t>Mars</t>
  </si>
  <si>
    <t>Tema</t>
  </si>
  <si>
    <t xml:space="preserve">Numri I konsultimeve </t>
  </si>
  <si>
    <t xml:space="preserve">Shpenzimet </t>
  </si>
  <si>
    <t>Kancelari</t>
  </si>
  <si>
    <t>Shpenzime media</t>
  </si>
  <si>
    <t xml:space="preserve">Paketa fiskale </t>
  </si>
  <si>
    <t>Flete palosje</t>
  </si>
  <si>
    <t>Emision televiziv</t>
  </si>
  <si>
    <t>Plani I punes</t>
  </si>
  <si>
    <t>Shenime</t>
  </si>
  <si>
    <t>Shpenzime</t>
  </si>
  <si>
    <t>Karburant</t>
  </si>
  <si>
    <t>Qera salle</t>
  </si>
  <si>
    <t>Dieta</t>
  </si>
  <si>
    <t>Investime</t>
  </si>
  <si>
    <t>Pershkrimi I aktivitetit</t>
  </si>
  <si>
    <t>Periudha</t>
  </si>
  <si>
    <t>Prill</t>
  </si>
  <si>
    <t>Maj</t>
  </si>
  <si>
    <t>Qershor</t>
  </si>
  <si>
    <t>Korrik</t>
  </si>
  <si>
    <t>Gusht</t>
  </si>
  <si>
    <t>Shtator</t>
  </si>
  <si>
    <t>Tetor</t>
  </si>
  <si>
    <t>Nentor</t>
  </si>
  <si>
    <t>Dhjetor</t>
  </si>
  <si>
    <t>Ndryshim buxheti</t>
  </si>
  <si>
    <t>Buxheti vjetor dhe PBA</t>
  </si>
  <si>
    <t>Lloji i konsultimit</t>
  </si>
  <si>
    <t xml:space="preserve">Plani vjetor i konsultimeve </t>
  </si>
  <si>
    <t>Shpenzime per ekspertize me kohe te pjesshme</t>
  </si>
  <si>
    <t>Nr</t>
  </si>
  <si>
    <t>Shtypshkrime</t>
  </si>
  <si>
    <t>Totali i shpenzimeve</t>
  </si>
  <si>
    <t>Konsulence nga eksperte</t>
  </si>
  <si>
    <t>Vizite studimore jashte vendi</t>
  </si>
  <si>
    <t>Shpenzime per foni</t>
  </si>
  <si>
    <t>etj</t>
  </si>
  <si>
    <t xml:space="preserve">buxheti, paketa fiskale, shitja dhenje me qera e pronave, miratimi I komisioneve te keshillit, rregullores se keshillit, plani strategjik I zhvillimit te bashkise, </t>
  </si>
  <si>
    <t>Komunikimi dhe mjetet e telefonise levizese</t>
  </si>
  <si>
    <t>Abonim ne fletore zyrtare</t>
  </si>
  <si>
    <t>Abonim ne revista e gazeta</t>
  </si>
  <si>
    <r>
      <t xml:space="preserve">Mbledhje Komisionit te Perhershem </t>
    </r>
    <r>
      <rPr>
        <sz val="10"/>
        <color rgb="FF0000FF"/>
        <rFont val="Times New Roman"/>
      </rPr>
      <t>(mesatarisht 4-5 mbledhje komisionesh ne muaj)</t>
    </r>
  </si>
  <si>
    <t>Degjese publike Bashkia qender</t>
  </si>
  <si>
    <t>Degjese publike NjA</t>
  </si>
  <si>
    <t>Blerje karta urimi per festat zyrtare</t>
  </si>
  <si>
    <t>Dergim me poste i dokumeneteve, shkresave te keshillit dhe keshilltareve</t>
  </si>
  <si>
    <t>Shpenzime te paparashikuara (kontigjence)</t>
  </si>
  <si>
    <t>Zyre per punonjesit e sekretariatit</t>
  </si>
  <si>
    <t>Specialist Jurist, page, sigurime shoqerore</t>
  </si>
  <si>
    <t>Specialist Ekonomist, page, sigurime shoqerore</t>
  </si>
  <si>
    <t>Specialist Marredhenjeve me Publikun,  page, sigurime shoqerore</t>
  </si>
  <si>
    <t>Fond të barabartë për aktivitetin perfaqesues të secilit Këshilltar (fond perfaqesimi)</t>
  </si>
  <si>
    <t>Trajnime te Këshilltarëve (dy ne vit)</t>
  </si>
  <si>
    <t>Trajnime te Sekretariatit  (dy ne vit)</t>
  </si>
  <si>
    <t>Anëtarësim në organizata profesionale (tarifa)</t>
  </si>
  <si>
    <t>Botime te tjera: permbledhje 4 vjecare e vendimeve te Keshillit</t>
  </si>
  <si>
    <t>Botime periodike (raporti vjetor i veprimtarise se keshillit, gazeta juridike e keshillit, fletepalosje)</t>
  </si>
  <si>
    <t>Blerje librash, botimesh te interesit te Keshillit</t>
  </si>
  <si>
    <t>Ndjekja e  mbledhjeve konstituse te Kryesive te Fshatrave dhe Keshillave Komunitare ne Lagje ( ne te gjitha gjitha NjA-te, transporti ne varesi te km per cdo   NjA)</t>
  </si>
  <si>
    <t>Takimi vjetor i keshillit me qytetaret per prezantimin e raportit te veprimtarise vjetore (llogaridhenja)</t>
  </si>
  <si>
    <t>Nr.</t>
  </si>
  <si>
    <t xml:space="preserve">Emertimi i shpenzimeve </t>
  </si>
  <si>
    <t xml:space="preserve">Muzeumi i keshillit </t>
  </si>
  <si>
    <t>Sekretari i Keshillit, page, sigurime shoqerore</t>
  </si>
  <si>
    <t>Shpenzime per dhurata ceremoniale</t>
  </si>
  <si>
    <t>Vizite studimore ne Shqiperi</t>
  </si>
  <si>
    <t>Shpenzime per konsultime (detajuar te plani vjetor i konsultimeve)</t>
  </si>
  <si>
    <t>Ceremoni dhenje titull nderi</t>
  </si>
  <si>
    <t>Pjesëmarrje ne konferenca e aktivitete të ngjashme (tre ne vit)</t>
  </si>
  <si>
    <t>Planin vjetor i komunikimit dhe konsultimit me publikun</t>
  </si>
  <si>
    <t>Ndertimi i rregjistrit elektronik të p/akteve (ligji 146/2014, neni 16/a)</t>
  </si>
  <si>
    <t>Ndertimi i rregjistrit te kërkesave për informim per dokumentacionin e keshillit (ligji 119/2014)</t>
  </si>
  <si>
    <t>Anketimi vjetor per vleresimin nga komuniteti te punes dhe rezultateve te Keshillit</t>
  </si>
  <si>
    <r>
      <t>Mbledhje Keshilli</t>
    </r>
    <r>
      <rPr>
        <sz val="10"/>
        <color rgb="FF0000FF"/>
        <rFont val="Times New Roman"/>
      </rPr>
      <t xml:space="preserve"> -16
(12, cdo muaj+3 - ne 4 raste ku  mbahen 2 mbledhje ne muaj)</t>
    </r>
  </si>
  <si>
    <t>Emision ne median vendore (dy ne vit)</t>
  </si>
  <si>
    <t xml:space="preserve"> </t>
  </si>
  <si>
    <r>
      <t>Ekspertize</t>
    </r>
    <r>
      <rPr>
        <sz val="10"/>
        <color rgb="FF3366FF"/>
        <rFont val="Times New Roman"/>
      </rPr>
      <t xml:space="preserve"> (5 ne vit)</t>
    </r>
  </si>
  <si>
    <r>
      <t>Printer</t>
    </r>
    <r>
      <rPr>
        <sz val="10"/>
        <color rgb="FF0000FF"/>
        <rFont val="Times New Roman"/>
      </rPr>
      <t xml:space="preserve"> (3)</t>
    </r>
  </si>
  <si>
    <r>
      <t xml:space="preserve">Kompjuter zyre </t>
    </r>
    <r>
      <rPr>
        <sz val="10"/>
        <color rgb="FF0000FF"/>
        <rFont val="Times New Roman"/>
      </rPr>
      <t>(3)</t>
    </r>
  </si>
  <si>
    <r>
      <t xml:space="preserve">Pajisje zyre </t>
    </r>
    <r>
      <rPr>
        <sz val="10"/>
        <color rgb="FF3366FF"/>
        <rFont val="Times New Roman"/>
      </rPr>
      <t>(rafte)</t>
    </r>
  </si>
  <si>
    <t>Fusha</t>
  </si>
  <si>
    <t>Normat, standarte dhe rregullorja per furnizimin me uje te pijshem</t>
  </si>
  <si>
    <t>Normat, standarte dhe rregullorja per menaxhimin e mbetjeve bashkiake</t>
  </si>
  <si>
    <t>Plani afatmesem per menaxhimin e mbetjeve bashkiake</t>
  </si>
  <si>
    <t>Plani afatmesem per furnizimin me uje te pijshem</t>
  </si>
  <si>
    <t>Normat, standarte dhe rregullorja per manaxhimin e ujrave te ndotur dhe te shiut</t>
  </si>
  <si>
    <t>Plani afatmesem per manaxhimin e ujrave te ndotur dhe te shiut</t>
  </si>
  <si>
    <t>Plani afatmesem per parqet e lulishtet dhe pemet</t>
  </si>
  <si>
    <t>Plani social</t>
  </si>
  <si>
    <t>Plani afatmesem per sherbimet e bibliotekave</t>
  </si>
  <si>
    <t>Rregullorja per ngritjen dhe fuksionimin e kryesive te fshatrave</t>
  </si>
  <si>
    <t>Rregullorja per ngritjen dhe fuksionimin e keshillave komunitare ne lagje</t>
  </si>
  <si>
    <t>Plani afatmesem per sitemin e kanaleve ujitese dhe vaditese</t>
  </si>
  <si>
    <t>Plani afatmesem per sigurine vendore</t>
  </si>
  <si>
    <t>Plani per zhvillimin  dhe mbareshtrimin e pyjeve dhe kullotave</t>
  </si>
  <si>
    <t>Normat, standartet per parandalimin dhe ndërmjetësimin i konflikteve ne komunitet</t>
  </si>
  <si>
    <t>Normat, standartet dhe rregullorja per sherbimin e policise bashkiake</t>
  </si>
  <si>
    <t>Normat, standartet dhe rregullorja per sherbimin zjarrefikes</t>
  </si>
  <si>
    <t>Normat, standartet dhe rregullorja per administrimin e pyjeve dhe kullotave</t>
  </si>
  <si>
    <t>Normat, standartet dhe rregullorja per tregjet publike</t>
  </si>
  <si>
    <t>Normat, standartet dhe rregullorja per perdorimin e sitemit te kanaleve ujitese dhe vaditese</t>
  </si>
  <si>
    <t>Normat, standartet dhe rregullorja per sherbimet e bibliotekave</t>
  </si>
  <si>
    <t>Normat, standartet dhe rregullorja per sherbimet e kujdesit shoqeror</t>
  </si>
  <si>
    <t>Normat, standartet dhe rregullorja per perdorimin  e parqeve e lulishteve, pemeve</t>
  </si>
  <si>
    <t>Plani strategjik per zhvillimin ekonomik (bujqesise, zhvillimit rural, turizmit, agrobiznesit)</t>
  </si>
  <si>
    <t>Plani per mbrojtjen dhe zhvillimin e komunitetit rome dhe egjipjan</t>
  </si>
  <si>
    <t xml:space="preserve">Plani per mbrojtjen e mjedisit, natyres dhe biodiversitetit </t>
  </si>
  <si>
    <t xml:space="preserve">Normat, standartet dhe rregullorja per mbrojtjen e mjedisit, natyres dhe biodiversitetit </t>
  </si>
  <si>
    <t>Plani per zhvillimin e kultures dhe mbrojtjen e trashegimise</t>
  </si>
  <si>
    <t>Normat, standartet dhe rregullorja per zhvillimin e kultures dhe mbrojtjen e trashegimise</t>
  </si>
  <si>
    <t>Plani afatmesem per eficencen e energjise dhe energjine e rinovueshme</t>
  </si>
  <si>
    <t>Normat, standartet dhe rregullorja per eficencen e energjise</t>
  </si>
  <si>
    <t>Normat, standartet dhe rregullorja per mbojtjen nga ndotja akustike</t>
  </si>
  <si>
    <t>Plani afatmesem per mbojtjen nga ndotja akustike</t>
  </si>
  <si>
    <t>Plani per komunikimin dhe konsultimin e publikut</t>
  </si>
  <si>
    <t>Plani per barazine gjinore</t>
  </si>
  <si>
    <t>Plani i investimeve kapitale</t>
  </si>
  <si>
    <t>Plani afatmesem per ndricimin publik</t>
  </si>
  <si>
    <t>Normat, standartet dhe rregullorja per ndricimin publik</t>
  </si>
  <si>
    <t>Normat, standartet dhe rregullorja per dekorin pubik</t>
  </si>
  <si>
    <t>Plani afatmesem per dekorin pubik</t>
  </si>
  <si>
    <t>Normat, standartet dhe rregullorja per sherbimin e varrimit dhe administrimin e varrezave</t>
  </si>
  <si>
    <t>Plani afatmesem per sherbimin e varrimit dhe administrimin e varrezave</t>
  </si>
  <si>
    <t>Normat, standartet dhe rregullorja per manaxhimin e ujrave te larta, digave dhe rrezervuareve</t>
  </si>
  <si>
    <t>Plani per manaxhimin e ujrave te larta, digave dhe rrezervuareve</t>
  </si>
  <si>
    <t>Normat, standartet per ndertimin dhe administrimin e sistemit rrugor vendor</t>
  </si>
  <si>
    <t>Plani afatmesem per zhvillimin dhe administrimin e sistemit rrugor vendor</t>
  </si>
  <si>
    <t>Plani afatmesem per mbrojtjen e shendetit publik, sherbimit veterinar dhe mbrojtjes se konsumatorit</t>
  </si>
  <si>
    <t>Normat, standartet dhe rregullorja per mbrojtjen e shendetit publik, sherbimit veterinar dhe mbrojtjes se konsumatorit</t>
  </si>
  <si>
    <t>Plani per zhvillimin e rinise</t>
  </si>
  <si>
    <t>Plani i mbrojtjes civile</t>
  </si>
  <si>
    <t xml:space="preserve">Normat, standartet dhe rregullorja per administrimin dhe mbrojtja e tokave bujqësore </t>
  </si>
  <si>
    <t xml:space="preserve">Plani per administrimin dhe mbrojtja e tokave bujqësore </t>
  </si>
  <si>
    <t>Buxheti afatmesem dhe buxheti vjetor</t>
  </si>
  <si>
    <t>Plani per qeverisjen elektronike</t>
  </si>
  <si>
    <t>Plani fiskal</t>
  </si>
  <si>
    <t>Plani per parandalimin dhe ndërmjetësimin i konflikteve ne komunitet</t>
  </si>
  <si>
    <t>Plani per integritetin ne qeverisje</t>
  </si>
  <si>
    <t>Plani per zhvillimin e femijeve</t>
  </si>
  <si>
    <t>Plani per qeverisjen e mire dhe te hapur</t>
  </si>
  <si>
    <t>Plani strategjik i zhvillimit te bashkise</t>
  </si>
  <si>
    <t>Plani i menaxhimit te rikut</t>
  </si>
  <si>
    <t>Mbledhjet e Komisioneve te Perhershem te: 1. Finances dhe Buxhetit; 2 _________; 3  ________; 4________; 5 ________</t>
  </si>
  <si>
    <t>Konsultime me komunitetit per ceshtjent: buxhet, ndryshim buxheti,  pakete fiskale, shitje, blerje e dhenje me qera, 
norma e standarte te sherbimeve pubike dhe fuksioneve te tjera ligjore, Strategji e Plane
(nr. ________ gjithesej: ___________ne NjA,  nr._________ me grupe interesi)</t>
  </si>
  <si>
    <t>Pershkrimi i Aktivitetit</t>
  </si>
  <si>
    <r>
      <t>Pjesëmarrje ne konferenca e aktivitete të ngjashm</t>
    </r>
    <r>
      <rPr>
        <sz val="11"/>
        <color rgb="FF3366FF"/>
        <rFont val="Times New Roman"/>
      </rPr>
      <t xml:space="preserve">e </t>
    </r>
  </si>
  <si>
    <t xml:space="preserve">Pjesëmarrje ne konferenca e aktivitete të ngjashme </t>
  </si>
  <si>
    <t>Pritje e delegacionit nga keshilla homologe</t>
  </si>
  <si>
    <t>Hartimi i planin dy vjecar te trajnimit për Këshilltarëve dhe Sekretariatit</t>
  </si>
  <si>
    <t>Hartimi i dokumentit te politikave per shpenzimet e Keshillit dhe perdorimin e mjediseve dhe sherbimeve publike nga Keshilltaret</t>
  </si>
  <si>
    <t>Pjesëmarrje ne konferenca e aktivitete të ngjashme (12 ne vit)</t>
  </si>
  <si>
    <t>Emision ne median vendore dhe online</t>
  </si>
  <si>
    <r>
      <t>Pjesëmarrje ne konferenca e aktivitete të ngjashm</t>
    </r>
    <r>
      <rPr>
        <sz val="11"/>
        <color rgb="FF3366FF"/>
        <rFont val="Times New Roman"/>
      </rPr>
      <t>e</t>
    </r>
  </si>
  <si>
    <t>Pjesëmarrje ne konferenca e aktivitete të ngjashme</t>
  </si>
  <si>
    <t>Nje aktivitet per nje ceshtje, p.sh: Konsultime me komunitetit per Buxhetin  (13 NjA + 1 biz+1 ojf + 1 arsimi/akademia)</t>
  </si>
  <si>
    <t xml:space="preserve">Vizite studimore ne Shqiperi </t>
  </si>
  <si>
    <t>Trajnime te Këshilltarëve me fond jo te keshillit</t>
  </si>
  <si>
    <t>Trajnime te Sekretariatit me fond jo te keshillit</t>
  </si>
  <si>
    <t xml:space="preserve">Vizite studimore jashte vendi </t>
  </si>
  <si>
    <t>Trajnime te Këshilltarëve jo te keshillit</t>
  </si>
  <si>
    <t>Trajnime te Sekretariati me fond jo te keshillit</t>
  </si>
  <si>
    <t>Trajnime te Këshilltarëve me fond te keshillit</t>
  </si>
  <si>
    <t>Trajnime te Sekretariatit  fond te keshillit</t>
  </si>
  <si>
    <t>Trajnime te Sekretartit me fond te keshillit</t>
  </si>
  <si>
    <t>Trajnime te Sekretariatit me fond te keshillit</t>
  </si>
  <si>
    <t>Permbledhese</t>
  </si>
  <si>
    <t>Plani afatmesem per administrimin e kopshteve</t>
  </si>
  <si>
    <t>Normat, standartet dhe rregullorja per administrimin e kopshteve</t>
  </si>
  <si>
    <t>Normat, standartet dhe rregullorja per administrimin e cerdheve</t>
  </si>
  <si>
    <t>Plani afatmesem per administrimin e cerdheve</t>
  </si>
  <si>
    <t>Normat, standartet dhe rregullorja per transportin publik</t>
  </si>
  <si>
    <t>Plani afatmesem per transportin publik</t>
  </si>
  <si>
    <t>Zhvillimi i Territorit</t>
  </si>
  <si>
    <t>Plani i Strehimit social</t>
  </si>
  <si>
    <t>Normat, standartet dhe rregullorja per strehimin social</t>
  </si>
  <si>
    <t>Siguria Publike</t>
  </si>
  <si>
    <t>Plani per sherbimin e zjarrefikes</t>
  </si>
  <si>
    <t>Rregullorja per Integritetin, Etiken dhe Konfliktin e Interesit</t>
  </si>
  <si>
    <t>Rregullorja per per menaxhimin e burimeve njerezore</t>
  </si>
  <si>
    <t>Plani per zhvillimin e burimeve njerezore</t>
  </si>
  <si>
    <t>Rregullorja per menaxhimin te aseteve</t>
  </si>
  <si>
    <t>Plani per menaxhimin dhe zhvillimin e aseteve</t>
  </si>
  <si>
    <t>Rregullorja per perdorimin e sistemeve dhe te dhenave elektronike</t>
  </si>
  <si>
    <t>Rregullorja per menaxhimin e te dhenave personale</t>
  </si>
  <si>
    <t>Plani i huamarrjes vendore</t>
  </si>
  <si>
    <t>Mjedisi, natyra dhe biodiversitetit</t>
  </si>
  <si>
    <t>Zhvillimi Ekonomik, Bujqesia, Blegtoria, Zhvillmi rural, Turizimi</t>
  </si>
  <si>
    <t>Normat, standartet dhe rregullorja per barazine gjinore</t>
  </si>
  <si>
    <t>Normat, standartet dhe rregullorja per menaxhimin e qendrave rinore</t>
  </si>
  <si>
    <t>Normat, standartet dhe rregullorja per menaxhimin e qendrave per femijet</t>
  </si>
  <si>
    <t>Rishikimi i Planit te pergjithshem vendor</t>
  </si>
  <si>
    <t>Plani i pergjithshem vendor</t>
  </si>
  <si>
    <t>Infrastruktura dhe shërbimet publike</t>
  </si>
  <si>
    <t xml:space="preserve">Normat, standarte dhe rregulloret </t>
  </si>
  <si>
    <t>Strategjite e Planet</t>
  </si>
  <si>
    <t>Normat, standartet dhe rregullorja per zhvillimin e territorit</t>
  </si>
  <si>
    <r>
      <t xml:space="preserve">Zyre </t>
    </r>
    <r>
      <rPr>
        <sz val="10"/>
        <color rgb="FF0000FF"/>
        <rFont val="Times New Roman"/>
      </rPr>
      <t xml:space="preserve">per kryetaret e komisioneve te keshillit </t>
    </r>
  </si>
  <si>
    <t>Reference ligji 139/2015, Ligji 68/2017, ligje sektoriale, ligje  horizontale</t>
  </si>
  <si>
    <t>Cdo miratim Normash, standartesh dhe rregulloresh per sherbimet bashkiake shoqerohet me konsultim publik (ligji 139/2015)</t>
  </si>
  <si>
    <t>Hartimi i planit vjetor i vendimarrjes së Këshillit (ligji 146/2014, neni 16/b)</t>
  </si>
  <si>
    <t xml:space="preserve">TOTALI I SHPENZIMEVE </t>
  </si>
  <si>
    <t>Akomodim</t>
  </si>
  <si>
    <t>Leter</t>
  </si>
  <si>
    <t>Boje printer/fotokopje</t>
  </si>
  <si>
    <t>Shpenzime pritje percjellje</t>
  </si>
  <si>
    <t>Sherbime nga te trete per IT</t>
  </si>
  <si>
    <t>Njoftime ne media</t>
  </si>
  <si>
    <t>Kancelari per zyre</t>
  </si>
  <si>
    <t>TOTALI I SHPENZIMEVE</t>
  </si>
  <si>
    <t>Shpenzimet sipas Plani I punes I detajuar ne shpenzime ( detajuar ne sheet tjeter )</t>
  </si>
  <si>
    <t>Degjese publike me OJF/etj</t>
  </si>
  <si>
    <t>Vlera vjen nga sheet Plani I punes det. Shpenz</t>
  </si>
  <si>
    <t>Vlera vjen nga sheet Plani I konsult me shpenz</t>
  </si>
  <si>
    <t>Mirembajtje pajisje kompjuterike</t>
  </si>
  <si>
    <t>Keshilli Bashkiak Elbasan
BUXHETI VJETOR -draft</t>
  </si>
  <si>
    <t xml:space="preserve">Paga dhe sigurime mujore </t>
  </si>
  <si>
    <t>Vlefta vjetore</t>
  </si>
  <si>
    <t>ne  leke</t>
  </si>
  <si>
    <t xml:space="preserve">Miratimi i normave e standarteve te secilit prej  sherbimeve publike bashkiake. 
</t>
  </si>
  <si>
    <t>Miratimi i planit te sherbimit publik per secilin prej  sherbimeve publike bashkiake</t>
  </si>
  <si>
    <t>Konsultim per blerje/ qera/ tjetersim prone (shpronesim)</t>
  </si>
  <si>
    <t>Konsultim per planin strategjik te bashkise (miratim apo rishikim)</t>
  </si>
  <si>
    <r>
      <t>Degjese publike me OJF/</t>
    </r>
    <r>
      <rPr>
        <sz val="10"/>
        <rFont val="Times New Roman"/>
      </rPr>
      <t xml:space="preserve">ndertues </t>
    </r>
    <r>
      <rPr>
        <sz val="10"/>
        <rFont val="Times New Roman"/>
      </rPr>
      <t>etj</t>
    </r>
  </si>
  <si>
    <t>Ndertimi i rregjistrit te kërkesave për informim per dokumentacionin e keshillit (ligji nr. 119/2014)</t>
  </si>
  <si>
    <r>
      <t xml:space="preserve">Ndertimi i rregjistrit te Ankesave, kërkesave dhe vërejtjeve </t>
    </r>
    <r>
      <rPr>
        <sz val="11"/>
        <color rgb="FF0000FF"/>
        <rFont val="Times New Roman"/>
      </rPr>
      <t>(ligji nr. 139/2015, neni 19, ligji nr. 146/2014, neni 21)</t>
    </r>
  </si>
  <si>
    <t xml:space="preserve">Vizite studimore ne Shqiperi  </t>
  </si>
  <si>
    <t>Trajnime te Këshilltarëve  me fond të Këshillit</t>
  </si>
  <si>
    <t>Anketimi vjetor per vleresimin nga komuniteti të punës dhe rezultateve të Këshillit</t>
  </si>
  <si>
    <t xml:space="preserve">Hartimi i raporit vjetor për transparencën në procesin e vendimmarrjes së Këshillit (ligji 146/2014, neni 20) </t>
  </si>
  <si>
    <t>Takimi vjetor i Këshillit me qytetaret per prezantimin e raportit te veprimtarise vjetore (llogaridhenja)</t>
  </si>
  <si>
    <t xml:space="preserve">Hartimi i raportit të veprimtarisë vjetore të Këshillit </t>
  </si>
  <si>
    <t>Mbledhje e Keshillt</t>
  </si>
  <si>
    <t>Uje, Pije joalkolike</t>
  </si>
  <si>
    <t xml:space="preserve">Hartimi i kontrates me media vendore per regjistrimin dhe transmetimin live te mbledhjes dhe komisioneve te Keshillit </t>
  </si>
  <si>
    <t>Monitorimi i mbledhjeve konstituse te Kryesive te Fshatrave dhe Keshillave Komunitare ne Lagje</t>
  </si>
  <si>
    <t>Perfaqesim institucional i Keshillit</t>
  </si>
  <si>
    <t>Perfaqesim institucional i Keshillit:</t>
  </si>
  <si>
    <t>Ndertimi i rregjistrit te Ankesave, kërkesave dhe vërejtjeve (ligji nr. 139/2015, neni 19, ligji nr. 146/2014, neni 21)</t>
  </si>
  <si>
    <t xml:space="preserve">Pritje e delegacionit nga keshilla homologe </t>
  </si>
  <si>
    <r>
      <rPr>
        <b/>
        <sz val="10"/>
        <rFont val="Times New Roman"/>
      </rPr>
      <t>Takime me komunitetin, konsultimet kerkuar nga ligji:</t>
    </r>
    <r>
      <rPr>
        <sz val="10"/>
        <rFont val="Times New Roman"/>
      </rPr>
      <t xml:space="preserve">
buxhet, 
ndryshim buxheti,  
pakete fiskale- per cdo NjA dhe me biznesin, 
shitje, blerje e dhenje me qera, 
norma e standarte te sherbimeve pubike dhe fuksioneve te tjera ligjore.
(Buxheti- cdo NjA+ komuniteti biznesit+OJF;
P fiskale- cdo NjA+ komuniteti biznesit+OJF;
ndryshim buxheti - 1 konsultim ne qytet dhe 1 konsultim ne zonen gjeografike qe efektohet nga ndryshimi;</t>
    </r>
    <r>
      <rPr>
        <sz val="10"/>
        <color rgb="FF0000FF"/>
        <rFont val="Times New Roman"/>
      </rPr>
      <t xml:space="preserve">
</t>
    </r>
    <r>
      <rPr>
        <i/>
        <sz val="10"/>
        <color rgb="FFFF0000"/>
        <rFont val="Times New Roman"/>
      </rPr>
      <t xml:space="preserve">Ne varesi te rregulloret dhe standartet e sherbimeve publike ne proces hartimi dhe qe planifikohen te miratohen ne 2020
</t>
    </r>
    <r>
      <rPr>
        <sz val="10"/>
        <color rgb="FF0000FF"/>
        <rFont val="Times New Roman"/>
      </rPr>
      <t xml:space="preserve">
</t>
    </r>
    <r>
      <rPr>
        <i/>
        <sz val="10"/>
        <color rgb="FFFF0000"/>
        <rFont val="Times New Roman"/>
      </rPr>
      <t xml:space="preserve">Ne varesi te projekte e planifikuar ne 2020 dhe qe kerkojne shpronesim </t>
    </r>
  </si>
  <si>
    <t>Emertimi i kategorive te shpenzimeve</t>
  </si>
  <si>
    <t>Paga, shperblime, sigurime, Kompensimet e shpenzimeve</t>
  </si>
  <si>
    <t>Boje printer/ fotokopje</t>
  </si>
  <si>
    <t>Ngritje kapacitetesh (Trajnime e seminare, workshope, shkëmbimet e eksperiencave, pjesemarrje ne konferenca, abonime)</t>
  </si>
  <si>
    <t xml:space="preserve">Pjesemarrja, Komunikimin, Informimi i publikut (Seancat e konsultimit me bashkësinë, Aktivitete në komunitet, transparenca e informimi, botimet) </t>
  </si>
  <si>
    <t>Infrastrukturë, Logjistikë, Materiale, ITC</t>
  </si>
  <si>
    <t>Aktivitete te përfaqësimit institucional të Këshillit, Dhuratat</t>
  </si>
  <si>
    <t>shpenzime te tjera</t>
  </si>
  <si>
    <t>????</t>
  </si>
  <si>
    <t>Euro</t>
  </si>
  <si>
    <t>%</t>
  </si>
  <si>
    <t>plan I perdorimit te takses se perkohshme i paraqitet komunitetit vendor në, të paktën, tre konsultime publike, të kryera në një periudhë jo më pak se pesë muaj.</t>
  </si>
  <si>
    <t>Sherbimet e brendshme</t>
  </si>
  <si>
    <t>Miratim i normave, standarteve dhe rregullores se sherbimeve publike</t>
  </si>
  <si>
    <t>Miratim i Planit te sherbimit publik  (mbetjeve, ujit, rrugeve, ndricimit, pyjeve, kanaleve kulluese, tj)</t>
  </si>
  <si>
    <t>Miratim i Strategjise se zhvillimit te bashkise</t>
  </si>
  <si>
    <t>Miratim i normave, standarteve dhe rregullores se sherbimeve administrative (taksave, ankesave etj)</t>
  </si>
  <si>
    <t>Miratim i Planit zhvillimor (ekonomik, social, kultures, zhvillimit te strukturave komunitare etj)</t>
  </si>
  <si>
    <t>Kujdesi, integrimi, dhe zhvillimi shoqeror</t>
  </si>
  <si>
    <t>Kultura, Edukimi, Sporti, Clodhja, Argëtimi, Zhvillimi I komunitetit</t>
  </si>
  <si>
    <t>Plani per zhvillimin e marredhenjeve ne komunitet dhe strukturat komunitare</t>
  </si>
  <si>
    <t>Normat, standartet dhe rregullorja per strukturat komunitare (fshat, lagje)</t>
  </si>
  <si>
    <t>Raport per performancen e sherbimit, ndermarrjes, institucionit, qendres, agjencise</t>
  </si>
  <si>
    <t>Degjese publike ne mbledhjen e keshillit apo komisionit te KB</t>
  </si>
  <si>
    <t>Miratim i Planit te sherbimit te qeverise (buxhet, fiskal, asete, BNj, huamarrje, qeverise elektronike, etj)</t>
  </si>
  <si>
    <t>Raport per zbatim te strategjise, planit sektorial apo horizontal (buxhetit, fiskal, PPV, mbetjeve, ujit, etj)</t>
  </si>
  <si>
    <t xml:space="preserve">Pershkrimi i aktiviteteve </t>
  </si>
  <si>
    <t>PLANI I PUNES -draft</t>
  </si>
  <si>
    <t>Keshilli Bashkiak Elbasan</t>
  </si>
  <si>
    <r>
      <rPr>
        <b/>
        <sz val="14"/>
        <rFont val="Times New Roman"/>
      </rPr>
      <t>Mbledhje Keshilli</t>
    </r>
    <r>
      <rPr>
        <sz val="14"/>
        <rFont val="Times New Roman"/>
      </rPr>
      <t xml:space="preserve"> (gjithesj 16=12+4, nje mbledhje cdo muaj+ 4 muaj ku mbahen 2 mbledhje ne muaj)</t>
    </r>
  </si>
  <si>
    <r>
      <rPr>
        <b/>
        <sz val="14"/>
        <rFont val="Times New Roman"/>
      </rPr>
      <t>Mbledhje Komisionit te Perhershem e Mikse</t>
    </r>
    <r>
      <rPr>
        <sz val="14"/>
        <rFont val="Times New Roman"/>
      </rPr>
      <t xml:space="preserve"> (mesatarish 5 mbledhje komisionesh ne muaj)</t>
    </r>
  </si>
  <si>
    <r>
      <rPr>
        <b/>
        <sz val="14"/>
        <rFont val="Times New Roman"/>
      </rPr>
      <t>Trajnime:</t>
    </r>
    <r>
      <rPr>
        <sz val="14"/>
        <rFont val="Times New Roman"/>
      </rPr>
      <t xml:space="preserve"> te Këshilltarëve (6 gjithesej 6 ne vit, 4 me fond jo te keshillit dhe 2 me fond te Keshillit); Trajnime te Sekretariatit (6 gjithesej 6 ne vit, 4 me fond jo te keshillit dhe 2 me fond te Keshillit)</t>
    </r>
  </si>
  <si>
    <r>
      <rPr>
        <b/>
        <sz val="14"/>
        <rFont val="Times New Roman"/>
      </rPr>
      <t>Pjesëmarrje ne konferenca</t>
    </r>
    <r>
      <rPr>
        <sz val="14"/>
        <rFont val="Times New Roman"/>
      </rPr>
      <t xml:space="preserve"> e aktivitete të ngjashme (12 ne vit)</t>
    </r>
  </si>
  <si>
    <r>
      <rPr>
        <b/>
        <sz val="14"/>
        <rFont val="Times New Roman"/>
      </rPr>
      <t>Vizite studimore</t>
    </r>
    <r>
      <rPr>
        <sz val="14"/>
        <rFont val="Times New Roman"/>
      </rPr>
      <t xml:space="preserve"> (ne Shqiperi - 4, jashte Shqiperie- 2)</t>
    </r>
  </si>
  <si>
    <r>
      <rPr>
        <b/>
        <sz val="14"/>
        <rFont val="Times New Roman"/>
      </rPr>
      <t>Ceremoni</t>
    </r>
    <r>
      <rPr>
        <sz val="14"/>
        <rFont val="Times New Roman"/>
      </rPr>
      <t xml:space="preserve"> dhenje titull nderi (10, kryesisht ne qershor, nentor)</t>
    </r>
  </si>
  <si>
    <r>
      <rPr>
        <b/>
        <sz val="14"/>
        <rFont val="Times New Roman"/>
      </rPr>
      <t>Pritje e delegacionit</t>
    </r>
    <r>
      <rPr>
        <sz val="14"/>
        <rFont val="Times New Roman"/>
      </rPr>
      <t xml:space="preserve"> nga keshilla homologe (2)</t>
    </r>
  </si>
  <si>
    <r>
      <rPr>
        <b/>
        <sz val="14"/>
        <rFont val="Times New Roman"/>
      </rPr>
      <t xml:space="preserve">Emision ne median vendore </t>
    </r>
    <r>
      <rPr>
        <sz val="14"/>
        <rFont val="Times New Roman"/>
      </rPr>
      <t>(2) dhe median online (2)</t>
    </r>
  </si>
  <si>
    <t>Akte individuale (ndihma ekonomike, bursa etj)</t>
  </si>
  <si>
    <t xml:space="preserve">Trajnime te Këshilltarëve </t>
  </si>
  <si>
    <t>Konsultime me komunitetit per ceshtjen e: buxheti apo ndryshim buxheti,  pakete fiskale apo ndryshim (13 NjA + 1 biznesi+1 OJF), shitje, blerje e dhenje me qera, norma e standarte te sherbimeve pubike dhe fuksioneve te tjera ligjore, Strategji e Plane
(nr. ________ gjithesej i konsultimeve: nr. _________ i konsultimeve ne NjA,  nr._________ i konsultimeve me grupe interesi)</t>
  </si>
  <si>
    <t>Konsultime me komunitetit per ceshtjen e: paketes fiskale apo ndryshim (13 NjA + 1 biznesi+1 OJF), shitje, blerje e dhenje me qera, norma e standarte te sherbimeve pubike dhe funksioneve te tjera ligjore, Strategji e Plane
(nr. ________ gjithesej i konsultimeve: nr. _________ i konsultimeve ne NjA,  nr._________ i konsultimeve me grupe interesi)</t>
  </si>
  <si>
    <t>Ceremoni dhenje titull nderi (5)</t>
  </si>
  <si>
    <t>Emertesa (psh, rrugesh), Tituj nderi (psh, qyetar nderi etj), Ceremoni</t>
  </si>
  <si>
    <t>The total costs for medium large municipal Secretariat</t>
  </si>
  <si>
    <t>Equipment Costs</t>
  </si>
  <si>
    <t>Units</t>
  </si>
  <si>
    <t>Cost/Unit</t>
  </si>
  <si>
    <t>Total</t>
  </si>
  <si>
    <t>Equipment</t>
  </si>
  <si>
    <t>Office</t>
  </si>
  <si>
    <t>Building</t>
  </si>
  <si>
    <t>Computers</t>
  </si>
  <si>
    <t>Printer &amp; Scanner</t>
  </si>
  <si>
    <t>Desk Station (Table+Chair)</t>
  </si>
  <si>
    <t>Media</t>
  </si>
  <si>
    <t>Audio/Video Recording System</t>
  </si>
  <si>
    <t>Web page</t>
  </si>
  <si>
    <t>Field Visits</t>
  </si>
  <si>
    <t>Vehicles</t>
  </si>
  <si>
    <t xml:space="preserve"> Subtotal 1 </t>
  </si>
  <si>
    <t>Operative expenditures</t>
  </si>
  <si>
    <t>Monthly Operative Expenditures</t>
  </si>
  <si>
    <t>Payroll</t>
  </si>
  <si>
    <t>Salary Gross Secretary</t>
  </si>
  <si>
    <t>Salary Gross Full-time Assistant</t>
  </si>
  <si>
    <t>Salary Gross Part-time Assistant</t>
  </si>
  <si>
    <t>Utilities (Electricity, Water, Internet, Phone, Web page maintenance etc.)</t>
  </si>
  <si>
    <t>Stationery</t>
  </si>
  <si>
    <t>Logistics</t>
  </si>
  <si>
    <t>Fuel</t>
  </si>
  <si>
    <t>Driver</t>
  </si>
  <si>
    <t>Total/Month</t>
  </si>
  <si>
    <t>Subtotal 2(Year)</t>
  </si>
  <si>
    <t>TOTAL Costs (Subtotal 1+2)</t>
  </si>
  <si>
    <r>
      <rPr>
        <b/>
        <sz val="12"/>
        <rFont val="Times New Roman"/>
      </rPr>
      <t>Takime me komunitetin, konsultim</t>
    </r>
    <r>
      <rPr>
        <sz val="12"/>
        <rFont val="Times New Roman"/>
      </rPr>
      <t>e (12 NjA): buxhet (cdo NjA+ komuniteti biznesit+OJF), ndryshim buxheti (1 konsultim ne qytet dhe 1 konsultim ne zonen gjeografike qe efektohet nga ndryshimi); pakete fiskale (cdo NjA+ komuniteti biznesit+OJF); Plani i takses se perkohshme (sepaku tre konsultime të kryera në një periudhë jo më pak se pesë muaj- ligji 68/2017, neni 13); shitje, blerje e dhenje me qera (1 ne qytet dhe ne 1 ne NjA ku ndodhet prona); norma e standarte e rregullore te sherbimeve dhe fuksioneve te tjera ligjore (sipas grupit te interesit dhe shtrirjes se sherbimit); strategjite (strategjia e zhvillimit  1 ne cdo NjA); planet  e sherbimeve (p.sh, plani social: 1 konsultim ne secilen NjA + 3 me grupe interesi)</t>
    </r>
  </si>
  <si>
    <t>Takse e perkohshme</t>
  </si>
  <si>
    <t>Shqyrtim dhe miratim i raportit për vlerësimet dhe parashikimet afatmesme të të ardhurave</t>
  </si>
  <si>
    <t>Shqyrtim i tavaneve përgatitore të shpenzimeve të programit buxhetor afatmesëm në nivel programi</t>
  </si>
  <si>
    <t>shqyrtim dhe miratim i projekt dokumentit te programit buxhetor afatmesëm</t>
  </si>
  <si>
    <t>Monitorimi i zbatimit te buxhetit 4-mujor</t>
  </si>
  <si>
    <t>Rishikim buxhetit</t>
  </si>
  <si>
    <t>Miratimi i raportit vjetor te konsoliduar</t>
  </si>
  <si>
    <t>Shqyrtim dhe miratim i projektit te parë të programit buxhetor afatmesëm</t>
  </si>
  <si>
    <t xml:space="preserve">Paraqitja e raportit per akivitetin financiar dhe zbatimin e buxhetit vjetor te vitit paraardhes </t>
  </si>
  <si>
    <t>Miratimi i tavaneve perfundimtare te PBA</t>
  </si>
  <si>
    <t>Aktivitetet</t>
  </si>
  <si>
    <t>Përgjegjës</t>
  </si>
  <si>
    <t>Afatet</t>
  </si>
  <si>
    <t>Miratimi i kalendarit për përgatitjen e PBA-së dhe projektbuxhetit vjetor</t>
  </si>
  <si>
    <t>Kryetari i njësisë së qeverisjes vendore</t>
  </si>
  <si>
    <t xml:space="preserve">31 Dhjetor </t>
  </si>
  <si>
    <t>Njësia përgjegjëse për tatim taksave</t>
  </si>
  <si>
    <t>31 Janar</t>
  </si>
  <si>
    <t>GMS &amp; EMP</t>
  </si>
  <si>
    <t>Udhëzim i brendshëm për përgatitjen e PBA-së me tavanet buxhetore të miratuara për çdo program, manualin shpjegues, pasqyrat për plotësim nga EMP-ja për kërkesat buxhetore</t>
  </si>
  <si>
    <t>GMS &amp; EMP &amp; Drejtoritë/Departamentet përkatëse</t>
  </si>
  <si>
    <t>Plotësimi i kërkesave buxhetore të konsoliduara për çdo program dhe kërkesave shtesë sipas programeve nga drejtuesit e EMP-ve</t>
  </si>
  <si>
    <t>EMP-të &amp; Drejtoritë/Departamentet përkatëse</t>
  </si>
  <si>
    <t>1-10 Maj</t>
  </si>
  <si>
    <t>Vlerësimi dhe miratimi nga GMS-ja i kërkesave buxhetore të paraqitura nga drejtuesit e EMP-ve</t>
  </si>
  <si>
    <t>15 Maj</t>
  </si>
  <si>
    <t>Hartimi i draft-dokumentit të PBA-së dhe dërgimi në MF (formatet e dërguara nga MF-ja)</t>
  </si>
  <si>
    <t>GMS &amp; EMP &amp; Kryetari i njësisë</t>
  </si>
  <si>
    <t>1 Qershor</t>
  </si>
  <si>
    <t>Kryetari i njësisë &amp; GMS</t>
  </si>
  <si>
    <t>30 Qershor</t>
  </si>
  <si>
    <t>5 Korrik</t>
  </si>
  <si>
    <t>20 Korrik</t>
  </si>
  <si>
    <t>Udhëzimi  i brendshëm i cili përmban tavanet përfundimtare të shpenzimeve në nivel programi  për tre vite dhe afatet për përgatitjen e kërkesave të rishikuara të shpenzimeve të programit buxhetor afatmesëm</t>
  </si>
  <si>
    <t>25 Korrik</t>
  </si>
  <si>
    <t>Finalizimit të projektit të dokumentit të programit buxhetor afatmesëm të rishikuar dhe publikimi i tij</t>
  </si>
  <si>
    <t>Dëgjesat publike për PBA-në</t>
  </si>
  <si>
    <t>Gusht - Shtator</t>
  </si>
  <si>
    <t>15 Shtator</t>
  </si>
  <si>
    <t>Zhvillimi i seancave të konsultimit dhe reflektimi i sugjerimeve në dokumentin final të PBA-së</t>
  </si>
  <si>
    <t>Kryetari i njësisë &amp; GMS &amp; EMP</t>
  </si>
  <si>
    <t>5 Tetor</t>
  </si>
  <si>
    <t>30 Nëntor</t>
  </si>
  <si>
    <t>25 Dhjetor</t>
  </si>
  <si>
    <t>Publikimi i dokumentit të PBA-së përfundimtare dhe projekt-buxhetit vjetor</t>
  </si>
  <si>
    <t>31 Dhjetor</t>
  </si>
  <si>
    <t>Cikli buxhetit Trajnim KB- moduli</t>
  </si>
  <si>
    <t>miraton dokumentin e programit buxhetor afatmesëm të rishikuar</t>
  </si>
  <si>
    <t>EUR</t>
  </si>
  <si>
    <t>Hartimi i planit te trajnimit per keshilltare</t>
  </si>
  <si>
    <t xml:space="preserve">Shqyrtim i raportit te Kryetarit të Bashkisë për të ardhurat </t>
  </si>
  <si>
    <t xml:space="preserve">Hartimi i buxhetit te Keshillit Bashkiak </t>
  </si>
  <si>
    <t>Monitorimi i realizmit te 8-mujorit te te ardhurave</t>
  </si>
  <si>
    <t>Miratimi i ndihmave eknomike</t>
  </si>
  <si>
    <t>Miratimi i dokumentit të PBA-së përfundimtare dhe buxhetit vjetor</t>
  </si>
  <si>
    <t>Dorezimi i dokumentit dhe njohja e Keshillit me projektin e PBA dhe buxhetin vjetor</t>
  </si>
  <si>
    <t>Miratimi i ndihmave ekonomike</t>
  </si>
  <si>
    <t xml:space="preserve">Shqyrtim i projekt buxhetit (sipas etapave te miratimit te buxhetit), Shqyrtim i planit fiskal dhe zbatimit </t>
  </si>
  <si>
    <t>Raport per performancen e qeverisjes bashkiake, ankesa e kerkesa, konsultime, transparenca etj</t>
  </si>
  <si>
    <r>
      <t>Perfaqesim institucional i Keshillit ne ngjarje,</t>
    </r>
    <r>
      <rPr>
        <sz val="14"/>
        <rFont val="Times New Roman"/>
      </rPr>
      <t xml:space="preserve"> psh festa vendore, ngjarje ku ftohet Keshilli</t>
    </r>
  </si>
  <si>
    <t>Konsultime me komunitetit per ceshtjen e:  shitje, blerje e dhenje me qera, norma e standarte te sherbimeve pubike dhe fuksioneve te tjera ligjore, Strategji e Plane (nr. ________ gjithesej i konsultimeve: nr. _________ i konsultimeve ne NjA,  nr._________ i konsultimeve me grupe interesi)</t>
  </si>
  <si>
    <t>Konsultime me komunitetit per ceshtjen e: shitje, blerje e dhenje me qera, norma e standarte te sherbimeve pubike dhe fuksioneve te tjera ligjore, Strategji e Plane (nr. ________ gjithesej i konsultimeve: nr. _________ i konsultimeve ne NjA,  nr._________ i konsultimeve me grupe interesi)</t>
  </si>
  <si>
    <t>ROLI</t>
  </si>
  <si>
    <t>V</t>
  </si>
  <si>
    <t>P</t>
  </si>
  <si>
    <t>Perfaqesues</t>
  </si>
  <si>
    <t>Vendim-marres</t>
  </si>
  <si>
    <t>Mbikqyres</t>
  </si>
  <si>
    <t>M</t>
  </si>
  <si>
    <r>
      <t xml:space="preserve">Pjesemarrje ne organet drejtuese </t>
    </r>
    <r>
      <rPr>
        <sz val="14"/>
        <rFont val="Times New Roman"/>
      </rPr>
      <t>te agjencive ku Keshilli eshte anetar apo perfaqesohet</t>
    </r>
  </si>
  <si>
    <r>
      <t>Monitorim, hetim, auditim</t>
    </r>
    <r>
      <rPr>
        <sz val="14"/>
        <rFont val="Times New Roman"/>
      </rPr>
      <t xml:space="preserve"> i njesive shpenzuese te varesise se Bashkise, strukturave komunitare (vizita ne terren)</t>
    </r>
  </si>
  <si>
    <t>Roli</t>
  </si>
  <si>
    <t>PLANI I VENDIM-MARRJES (shqyrtim+miratim)</t>
  </si>
  <si>
    <t>Pjesemarrje ne festa e ngajrje vendore</t>
  </si>
  <si>
    <r>
      <rPr>
        <b/>
        <sz val="14"/>
        <rFont val="Times New Roman"/>
      </rPr>
      <t xml:space="preserve">Hartim i dokumenteve planifikues e rregullator te KB: </t>
    </r>
    <r>
      <rPr>
        <sz val="14"/>
        <rFont val="Times New Roman"/>
      </rPr>
      <t>buxheti vjetori, plani vjetori i vendim-marrjes, plani i komunikimit me publikun, rregulla te funksionimit te KB</t>
    </r>
  </si>
  <si>
    <r>
      <t>Nxitje e mbeshtetje e iniciativave te komunitetit</t>
    </r>
    <r>
      <rPr>
        <sz val="14"/>
        <rFont val="Times New Roman"/>
      </rPr>
      <t>: iniciativa qytetare legjislative</t>
    </r>
  </si>
  <si>
    <r>
      <rPr>
        <b/>
        <sz val="10"/>
        <rFont val="Times New Roman"/>
      </rPr>
      <t xml:space="preserve">Takime me komunitetin, konsultimet jo te kerkuar nga ligji: </t>
    </r>
    <r>
      <rPr>
        <sz val="10"/>
        <rFont val="Times New Roman"/>
      </rPr>
      <t xml:space="preserve">
plani strategjik, 
plane sektorial (plani i mbetjeve 2 konsultime general+ nga 1 per NjA ku zgjerohet sherbimi_
Plani social 
Plani urban
Plani per rruget, etj (sipas parashikimeve per vitin)</t>
    </r>
    <r>
      <rPr>
        <sz val="10"/>
        <color rgb="FF0000FF"/>
        <rFont val="Times New Roman"/>
      </rPr>
      <t xml:space="preserve">
</t>
    </r>
    <r>
      <rPr>
        <i/>
        <sz val="10"/>
        <color rgb="FFFF0000"/>
        <rFont val="Times New Roman"/>
      </rPr>
      <t xml:space="preserve">Ne varesi te  planet ne proces hartimi dhe qe planifikohen te miratohen ne 2020
</t>
    </r>
    <r>
      <rPr>
        <sz val="10"/>
        <color rgb="FF0000FF"/>
        <rFont val="Times New Roman"/>
      </rPr>
      <t>Iniciativa qytetare (ligji 139/2015, neni 20)</t>
    </r>
  </si>
  <si>
    <r>
      <t>Hartim i  Planit vjetor te komunikimit dhe konsultimit me publikun</t>
    </r>
    <r>
      <rPr>
        <sz val="10"/>
        <color rgb="FF3366FF"/>
        <rFont val="Times New Roman"/>
      </rPr>
      <t xml:space="preserve"> </t>
    </r>
  </si>
  <si>
    <t>Hartim i Planit vjetor te vendimarrjes së Këshillit (ligji 146/2014, neni 16/b)</t>
  </si>
  <si>
    <t>Hartim i Planin dy vjecar per trajnimin e Këshilltarët</t>
  </si>
  <si>
    <t xml:space="preserve">Hartim i Dokumentit te politikes per shpenzimet e Keshillit dhe perdorimin e mjediseve dhe sherbimeve publike nga Keshilltaret </t>
  </si>
  <si>
    <t>Hartimi i buxheti vjetori te KB</t>
  </si>
  <si>
    <t>Konsultim per planin e pergjithshem vendor apo ndryshimet e tij (ligji nr. 107/2014)</t>
  </si>
  <si>
    <t>Konsultim per iniciativa qytetare</t>
  </si>
  <si>
    <t>Kapitale</t>
  </si>
  <si>
    <t>Operacionale</t>
  </si>
  <si>
    <t>Paga e sigurime shoqerore</t>
  </si>
  <si>
    <t>Përgatitja dhe miratimi në këshillin e njësisë i tavaneve përgatitore për secilin program buxhetor</t>
  </si>
  <si>
    <t>Shqyrtimi i rekomandimeve për draft PBA-në dhe përgatitja e opinionit në lidhje me të. Draft PBA-ja shoqëruar nga rekomandimi dhe vlerësimi i tyre paraqiten në këshillin e njësisë për miratim</t>
  </si>
  <si>
    <t xml:space="preserve">Dërgimi me shkrim dhe elektronikisht i PBA-së së miratuar nga këshilli në MF. </t>
  </si>
  <si>
    <t>Publikimi i dokumentit të parë të PBA-së  të miratuar</t>
  </si>
  <si>
    <t>Përgatitja e dokumentit final të PBA-së dhe projekt-buxhetit vjetor dhe paraqitja për shqyrtim dhe miratim në këshill</t>
  </si>
  <si>
    <r>
      <t xml:space="preserve">Miratimi nga </t>
    </r>
    <r>
      <rPr>
        <b/>
        <sz val="11"/>
        <rFont val="Times New Roman"/>
      </rPr>
      <t>Këshilli</t>
    </r>
    <r>
      <rPr>
        <sz val="11"/>
        <rFont val="Times New Roman"/>
      </rPr>
      <t xml:space="preserve"> i tavaneve përfundimtare të shpenzimeve të programit buxhetor afatmesëm në nivel programi </t>
    </r>
  </si>
  <si>
    <r>
      <t xml:space="preserve">Miratimi nga </t>
    </r>
    <r>
      <rPr>
        <b/>
        <sz val="11"/>
        <rFont val="Times New Roman"/>
      </rPr>
      <t>Këshilli</t>
    </r>
    <r>
      <rPr>
        <sz val="11"/>
        <rFont val="Times New Roman"/>
      </rPr>
      <t xml:space="preserve"> i dokumentit te programit buxhetor afatmesëm të rishikuar</t>
    </r>
  </si>
  <si>
    <t>Bashkia dërgon në MinFin dokumentin e programit buxhetor afatmesëm të rishikuar, të miratuar nga këshilli i njësisë, së bashku me një informacion mbi rekomandimet e dhëna nga MinFin -ja gjatë fazës së parë.</t>
  </si>
  <si>
    <r>
      <t xml:space="preserve">Miratimi në </t>
    </r>
    <r>
      <rPr>
        <b/>
        <sz val="11"/>
        <rFont val="Times New Roman"/>
      </rPr>
      <t>Këshilli</t>
    </r>
    <r>
      <rPr>
        <sz val="11"/>
        <rFont val="Times New Roman"/>
      </rPr>
      <t xml:space="preserve"> i tavaneve përgatitore për secilin program buxhetor</t>
    </r>
  </si>
  <si>
    <t>Këshilli i Bashkisës</t>
  </si>
  <si>
    <t xml:space="preserve">Hartimi i raportit me vlerësime paraprake afatmesme të të ardhurave </t>
  </si>
  <si>
    <r>
      <t xml:space="preserve">Shqyrtimit dhe miratimi </t>
    </r>
    <r>
      <rPr>
        <b/>
        <sz val="11"/>
        <rFont val="Times New Roman"/>
      </rPr>
      <t>në Këshilli</t>
    </r>
    <r>
      <rPr>
        <sz val="11"/>
        <rFont val="Times New Roman"/>
      </rPr>
      <t xml:space="preserve"> i raportit për parashikimin e të ardhurave</t>
    </r>
  </si>
  <si>
    <r>
      <t>Zhvillimi nga</t>
    </r>
    <r>
      <rPr>
        <b/>
        <sz val="11"/>
        <rFont val="Times New Roman"/>
      </rPr>
      <t xml:space="preserve"> Këshilli</t>
    </r>
    <r>
      <rPr>
        <sz val="11"/>
        <rFont val="Times New Roman"/>
      </rPr>
      <t xml:space="preserve"> seancave të konsultimitme publikun per PBA dhe buxhetin vjetor</t>
    </r>
  </si>
  <si>
    <r>
      <t xml:space="preserve">Miratimi nga </t>
    </r>
    <r>
      <rPr>
        <b/>
        <sz val="11"/>
        <rFont val="Times New Roman"/>
      </rPr>
      <t xml:space="preserve">Këshilli </t>
    </r>
    <r>
      <rPr>
        <sz val="11"/>
        <rFont val="Times New Roman"/>
      </rPr>
      <t>i dokumentit të PBA-së përfundimtare dhe projekt-buxhetit vjetor</t>
    </r>
  </si>
  <si>
    <t>miraton kalendarin e programit buxhetor afatmesëm dhe të buxhetit vjetor</t>
  </si>
  <si>
    <t>15 Mars</t>
  </si>
  <si>
    <t>Keshilli miraton projekt dokumentin e programit buxhetor afatmesëm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</si>
</sst>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0.0%"/>
  </numFmts>
  <fonts count="5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0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rgb="FF0000FF"/>
      <name val="Times New Roman"/>
    </font>
    <font>
      <sz val="10"/>
      <name val="Times New Roman"/>
    </font>
    <font>
      <b/>
      <sz val="10"/>
      <name val="Times New Roman"/>
    </font>
    <font>
      <sz val="9"/>
      <name val="Times New Roman"/>
    </font>
    <font>
      <b/>
      <u/>
      <sz val="10"/>
      <name val="Times New Roman"/>
    </font>
    <font>
      <b/>
      <sz val="10"/>
      <color rgb="FF0000FF"/>
      <name val="Times New Roman"/>
    </font>
    <font>
      <i/>
      <sz val="10"/>
      <color rgb="FFFF0000"/>
      <name val="Times New Roman"/>
    </font>
    <font>
      <sz val="12"/>
      <color theme="1"/>
      <name val="Times New Roman"/>
    </font>
    <font>
      <b/>
      <sz val="12"/>
      <color theme="1"/>
      <name val="Times New Roman"/>
    </font>
    <font>
      <sz val="12"/>
      <name val="Times New Roman"/>
    </font>
    <font>
      <sz val="8"/>
      <name val="Calibri"/>
      <family val="2"/>
      <scheme val="minor"/>
    </font>
    <font>
      <b/>
      <sz val="12"/>
      <name val="Times New Roman"/>
    </font>
    <font>
      <sz val="12"/>
      <color rgb="FF3366FF"/>
      <name val="Times New Roman"/>
    </font>
    <font>
      <sz val="10"/>
      <color rgb="FF3366FF"/>
      <name val="Times New Roman"/>
    </font>
    <font>
      <b/>
      <sz val="14"/>
      <name val="Times New Roman"/>
    </font>
    <font>
      <sz val="11"/>
      <name val="Times New Roman"/>
    </font>
    <font>
      <sz val="11"/>
      <color theme="1"/>
      <name val="Times New Roman"/>
    </font>
    <font>
      <sz val="11"/>
      <color rgb="FF3366FF"/>
      <name val="Times New Roman"/>
    </font>
    <font>
      <b/>
      <sz val="14"/>
      <color theme="1"/>
      <name val="Times New Roman"/>
    </font>
    <font>
      <sz val="11"/>
      <color rgb="FFFF0000"/>
      <name val="Times New Roman"/>
    </font>
    <font>
      <sz val="11"/>
      <color rgb="FF0000FF"/>
      <name val="Times New Roman"/>
    </font>
    <font>
      <b/>
      <sz val="16"/>
      <color theme="1"/>
      <name val="Times New Roman"/>
    </font>
    <font>
      <b/>
      <sz val="16"/>
      <name val="Times New Roman"/>
    </font>
    <font>
      <sz val="14"/>
      <color theme="1"/>
      <name val="Times New Roman"/>
    </font>
    <font>
      <b/>
      <sz val="14"/>
      <color rgb="FF000000"/>
      <name val="Times New Roman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b/>
      <u/>
      <sz val="10"/>
      <name val="Times New Roman"/>
      <family val="1"/>
    </font>
    <font>
      <b/>
      <sz val="14"/>
      <color theme="1"/>
      <name val="Times New Roman"/>
      <family val="1"/>
    </font>
    <font>
      <i/>
      <sz val="10"/>
      <name val="Times New Roman"/>
      <family val="1"/>
    </font>
    <font>
      <sz val="10"/>
      <color rgb="FF0000FF"/>
      <name val="Times New Roman"/>
      <family val="1"/>
    </font>
    <font>
      <b/>
      <sz val="9"/>
      <color indexed="81"/>
      <name val="Calibri"/>
      <family val="2"/>
    </font>
    <font>
      <sz val="11"/>
      <color rgb="FFFF0000"/>
      <name val="Calibri"/>
      <scheme val="minor"/>
    </font>
    <font>
      <b/>
      <sz val="12"/>
      <color rgb="FF000000"/>
      <name val="Times New Roman"/>
    </font>
    <font>
      <sz val="14"/>
      <name val="Times New Roman"/>
    </font>
    <font>
      <b/>
      <i/>
      <sz val="10"/>
      <color theme="1"/>
      <name val="Calibri Light"/>
    </font>
    <font>
      <b/>
      <sz val="10"/>
      <color rgb="FFFFFFFF"/>
      <name val="Calibri Light"/>
    </font>
    <font>
      <sz val="10"/>
      <color rgb="FF000000"/>
      <name val="Calibri Light"/>
    </font>
    <font>
      <b/>
      <sz val="10"/>
      <color rgb="FF000000"/>
      <name val="Calibri Light"/>
    </font>
    <font>
      <sz val="11"/>
      <color rgb="FF231F20"/>
      <name val="Times New Roman"/>
    </font>
    <font>
      <sz val="12"/>
      <color rgb="FF0000FF"/>
      <name val="Times New Roman"/>
    </font>
    <font>
      <sz val="12"/>
      <color rgb="FF538DD5"/>
      <name val="Times New Roman"/>
    </font>
    <font>
      <b/>
      <sz val="12"/>
      <color rgb="FF3366FF"/>
      <name val="Times New Roman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Times New Roman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E6B8B7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2DCDB"/>
        <bgColor rgb="FF000000"/>
      </patternFill>
    </fill>
  </fills>
  <borders count="6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auto="1"/>
      </top>
      <bottom/>
      <diagonal/>
    </border>
    <border>
      <left/>
      <right style="medium">
        <color rgb="FF000000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rgb="FF171616"/>
      </right>
      <top style="thin">
        <color auto="1"/>
      </top>
      <bottom style="thin">
        <color auto="1"/>
      </bottom>
      <diagonal/>
    </border>
  </borders>
  <cellStyleXfs count="51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3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436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1" xfId="0" applyFont="1" applyBorder="1" applyAlignment="1">
      <alignment vertical="center" wrapText="1"/>
    </xf>
    <xf numFmtId="0" fontId="22" fillId="0" borderId="0" xfId="0" applyFont="1" applyAlignment="1">
      <alignment vertical="center"/>
    </xf>
    <xf numFmtId="0" fontId="21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left" vertical="center" wrapText="1"/>
    </xf>
    <xf numFmtId="0" fontId="24" fillId="0" borderId="0" xfId="0" applyFont="1" applyAlignment="1">
      <alignment horizontal="center" vertical="center" wrapText="1"/>
    </xf>
    <xf numFmtId="0" fontId="21" fillId="7" borderId="1" xfId="0" applyFont="1" applyFill="1" applyBorder="1" applyAlignment="1">
      <alignment vertical="center" wrapText="1"/>
    </xf>
    <xf numFmtId="0" fontId="21" fillId="7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0" fontId="21" fillId="0" borderId="1" xfId="0" applyFont="1" applyBorder="1" applyAlignment="1">
      <alignment vertical="center"/>
    </xf>
    <xf numFmtId="0" fontId="22" fillId="0" borderId="1" xfId="0" applyFont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21" fillId="8" borderId="1" xfId="0" applyFont="1" applyFill="1" applyBorder="1" applyAlignment="1">
      <alignment vertical="center" wrapText="1"/>
    </xf>
    <xf numFmtId="0" fontId="21" fillId="8" borderId="4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/>
    </xf>
    <xf numFmtId="0" fontId="21" fillId="7" borderId="1" xfId="0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3" fillId="7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0" fontId="15" fillId="0" borderId="1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5" fillId="7" borderId="13" xfId="0" applyFont="1" applyFill="1" applyBorder="1" applyAlignment="1">
      <alignment vertical="center" wrapText="1"/>
    </xf>
    <xf numFmtId="0" fontId="13" fillId="0" borderId="12" xfId="0" applyFont="1" applyBorder="1" applyAlignment="1">
      <alignment horizontal="left" vertical="center" wrapText="1"/>
    </xf>
    <xf numFmtId="0" fontId="15" fillId="0" borderId="13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13" fillId="0" borderId="29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13" fillId="6" borderId="5" xfId="0" applyFont="1" applyFill="1" applyBorder="1" applyAlignment="1">
      <alignment vertical="center"/>
    </xf>
    <xf numFmtId="0" fontId="13" fillId="7" borderId="4" xfId="0" applyFont="1" applyFill="1" applyBorder="1" applyAlignment="1">
      <alignment vertical="center" wrapText="1"/>
    </xf>
    <xf numFmtId="0" fontId="13" fillId="7" borderId="8" xfId="0" applyFont="1" applyFill="1" applyBorder="1" applyAlignment="1">
      <alignment vertical="center" wrapText="1"/>
    </xf>
    <xf numFmtId="0" fontId="15" fillId="7" borderId="9" xfId="0" applyFont="1" applyFill="1" applyBorder="1" applyAlignment="1">
      <alignment vertical="center" wrapText="1"/>
    </xf>
    <xf numFmtId="0" fontId="15" fillId="7" borderId="11" xfId="0" applyFont="1" applyFill="1" applyBorder="1" applyAlignment="1">
      <alignment vertical="center" wrapText="1"/>
    </xf>
    <xf numFmtId="0" fontId="15" fillId="0" borderId="11" xfId="0" applyFont="1" applyFill="1" applyBorder="1" applyAlignment="1">
      <alignment vertical="center" wrapText="1"/>
    </xf>
    <xf numFmtId="0" fontId="13" fillId="0" borderId="12" xfId="0" applyFont="1" applyBorder="1" applyAlignment="1">
      <alignment vertical="center" wrapText="1"/>
    </xf>
    <xf numFmtId="0" fontId="15" fillId="7" borderId="18" xfId="0" applyFont="1" applyFill="1" applyBorder="1" applyAlignment="1">
      <alignment vertical="center" wrapText="1"/>
    </xf>
    <xf numFmtId="0" fontId="15" fillId="7" borderId="17" xfId="0" applyFont="1" applyFill="1" applyBorder="1" applyAlignment="1">
      <alignment vertical="center" wrapText="1"/>
    </xf>
    <xf numFmtId="0" fontId="13" fillId="7" borderId="27" xfId="0" applyFont="1" applyFill="1" applyBorder="1" applyAlignment="1">
      <alignment vertical="center" wrapText="1"/>
    </xf>
    <xf numFmtId="0" fontId="13" fillId="0" borderId="8" xfId="0" applyFont="1" applyFill="1" applyBorder="1" applyAlignment="1">
      <alignment vertical="center" wrapText="1"/>
    </xf>
    <xf numFmtId="0" fontId="15" fillId="0" borderId="9" xfId="0" applyFont="1" applyFill="1" applyBorder="1" applyAlignment="1">
      <alignment vertical="center" wrapText="1"/>
    </xf>
    <xf numFmtId="0" fontId="13" fillId="0" borderId="27" xfId="0" applyFont="1" applyFill="1" applyBorder="1" applyAlignment="1">
      <alignment vertical="center" wrapText="1"/>
    </xf>
    <xf numFmtId="0" fontId="13" fillId="7" borderId="1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5" fillId="0" borderId="18" xfId="0" applyFont="1" applyFill="1" applyBorder="1" applyAlignment="1">
      <alignment vertical="center" wrapText="1"/>
    </xf>
    <xf numFmtId="0" fontId="15" fillId="7" borderId="31" xfId="0" applyFont="1" applyFill="1" applyBorder="1" applyAlignment="1">
      <alignment vertical="center" wrapText="1"/>
    </xf>
    <xf numFmtId="0" fontId="13" fillId="7" borderId="11" xfId="0" applyFont="1" applyFill="1" applyBorder="1" applyAlignment="1">
      <alignment vertical="center" wrapText="1"/>
    </xf>
    <xf numFmtId="0" fontId="13" fillId="7" borderId="0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0" fontId="29" fillId="0" borderId="0" xfId="0" applyFont="1" applyAlignment="1">
      <alignment horizontal="center" vertical="center"/>
    </xf>
    <xf numFmtId="0" fontId="32" fillId="2" borderId="1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/>
    </xf>
    <xf numFmtId="165" fontId="9" fillId="2" borderId="1" xfId="345" applyNumberFormat="1" applyFont="1" applyFill="1" applyBorder="1" applyAlignment="1">
      <alignment horizontal="left" vertical="center" wrapText="1"/>
    </xf>
    <xf numFmtId="0" fontId="8" fillId="5" borderId="20" xfId="0" applyFont="1" applyFill="1" applyBorder="1" applyAlignment="1">
      <alignment horizontal="left" vertical="center" wrapText="1"/>
    </xf>
    <xf numFmtId="0" fontId="8" fillId="9" borderId="24" xfId="0" applyFont="1" applyFill="1" applyBorder="1" applyAlignment="1">
      <alignment vertical="center"/>
    </xf>
    <xf numFmtId="0" fontId="8" fillId="9" borderId="25" xfId="0" applyFont="1" applyFill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6" fillId="7" borderId="1" xfId="0" applyFont="1" applyFill="1" applyBorder="1" applyAlignment="1">
      <alignment horizontal="left" vertical="center" wrapText="1"/>
    </xf>
    <xf numFmtId="0" fontId="26" fillId="7" borderId="1" xfId="0" applyFont="1" applyFill="1" applyBorder="1" applyAlignment="1">
      <alignment vertical="center"/>
    </xf>
    <xf numFmtId="0" fontId="2" fillId="9" borderId="12" xfId="0" applyFont="1" applyFill="1" applyBorder="1" applyAlignment="1">
      <alignment horizontal="center" vertical="center" wrapText="1"/>
    </xf>
    <xf numFmtId="0" fontId="2" fillId="9" borderId="27" xfId="0" applyFont="1" applyFill="1" applyBorder="1" applyAlignment="1">
      <alignment horizontal="center" vertical="center" wrapText="1"/>
    </xf>
    <xf numFmtId="0" fontId="2" fillId="9" borderId="2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9" borderId="28" xfId="0" applyFont="1" applyFill="1" applyBorder="1" applyAlignment="1">
      <alignment horizontal="center" vertical="center" wrapText="1"/>
    </xf>
    <xf numFmtId="0" fontId="26" fillId="7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2" fillId="9" borderId="27" xfId="0" applyFont="1" applyFill="1" applyBorder="1" applyAlignment="1">
      <alignment vertical="center" wrapText="1"/>
    </xf>
    <xf numFmtId="0" fontId="2" fillId="9" borderId="12" xfId="0" applyFont="1" applyFill="1" applyBorder="1" applyAlignment="1">
      <alignment vertical="center" wrapText="1"/>
    </xf>
    <xf numFmtId="0" fontId="2" fillId="9" borderId="28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165" fontId="7" fillId="0" borderId="0" xfId="345" applyNumberFormat="1" applyFont="1" applyAlignment="1">
      <alignment vertical="center" wrapText="1"/>
    </xf>
    <xf numFmtId="165" fontId="7" fillId="0" borderId="0" xfId="345" applyNumberFormat="1" applyFont="1" applyAlignment="1">
      <alignment vertical="center"/>
    </xf>
    <xf numFmtId="165" fontId="36" fillId="0" borderId="0" xfId="345" applyNumberFormat="1" applyFont="1" applyAlignment="1">
      <alignment horizontal="right" vertical="center"/>
    </xf>
    <xf numFmtId="0" fontId="8" fillId="5" borderId="19" xfId="0" applyFont="1" applyFill="1" applyBorder="1" applyAlignment="1">
      <alignment horizontal="center" vertical="center"/>
    </xf>
    <xf numFmtId="165" fontId="8" fillId="5" borderId="20" xfId="345" applyNumberFormat="1" applyFont="1" applyFill="1" applyBorder="1" applyAlignment="1">
      <alignment horizontal="center" vertical="center" wrapText="1"/>
    </xf>
    <xf numFmtId="165" fontId="33" fillId="5" borderId="20" xfId="345" applyNumberFormat="1" applyFont="1" applyFill="1" applyBorder="1" applyAlignment="1">
      <alignment horizontal="center" vertical="center" wrapText="1"/>
    </xf>
    <xf numFmtId="0" fontId="33" fillId="5" borderId="21" xfId="0" applyFont="1" applyFill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165" fontId="7" fillId="0" borderId="8" xfId="345" applyNumberFormat="1" applyFont="1" applyBorder="1" applyAlignment="1">
      <alignment horizontal="center" vertical="center" wrapText="1"/>
    </xf>
    <xf numFmtId="165" fontId="7" fillId="0" borderId="8" xfId="345" applyNumberFormat="1" applyFont="1" applyBorder="1" applyAlignment="1">
      <alignment horizontal="center" vertical="center"/>
    </xf>
    <xf numFmtId="165" fontId="7" fillId="0" borderId="8" xfId="345" applyNumberFormat="1" applyFont="1" applyBorder="1" applyAlignment="1">
      <alignment vertical="center"/>
    </xf>
    <xf numFmtId="0" fontId="7" fillId="0" borderId="9" xfId="0" applyFont="1" applyBorder="1" applyAlignment="1">
      <alignment vertical="center"/>
    </xf>
    <xf numFmtId="165" fontId="7" fillId="0" borderId="1" xfId="345" applyNumberFormat="1" applyFont="1" applyBorder="1" applyAlignment="1">
      <alignment horizontal="center" vertical="center" wrapText="1"/>
    </xf>
    <xf numFmtId="165" fontId="7" fillId="0" borderId="1" xfId="345" applyNumberFormat="1" applyFont="1" applyBorder="1" applyAlignment="1">
      <alignment horizontal="center" vertical="center"/>
    </xf>
    <xf numFmtId="165" fontId="7" fillId="0" borderId="1" xfId="345" applyNumberFormat="1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165" fontId="7" fillId="2" borderId="1" xfId="345" applyNumberFormat="1" applyFont="1" applyFill="1" applyBorder="1" applyAlignment="1">
      <alignment horizontal="center" vertical="center" wrapText="1"/>
    </xf>
    <xf numFmtId="165" fontId="7" fillId="2" borderId="1" xfId="345" applyNumberFormat="1" applyFont="1" applyFill="1" applyBorder="1" applyAlignment="1">
      <alignment horizontal="center" vertical="center"/>
    </xf>
    <xf numFmtId="165" fontId="7" fillId="2" borderId="1" xfId="345" applyNumberFormat="1" applyFont="1" applyFill="1" applyBorder="1" applyAlignment="1">
      <alignment vertical="center"/>
    </xf>
    <xf numFmtId="0" fontId="32" fillId="0" borderId="11" xfId="0" applyFont="1" applyBorder="1" applyAlignment="1">
      <alignment vertical="center"/>
    </xf>
    <xf numFmtId="165" fontId="7" fillId="0" borderId="1" xfId="345" applyNumberFormat="1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 wrapText="1"/>
    </xf>
    <xf numFmtId="165" fontId="7" fillId="0" borderId="2" xfId="345" applyNumberFormat="1" applyFont="1" applyBorder="1" applyAlignment="1">
      <alignment horizontal="center" vertical="center" wrapText="1"/>
    </xf>
    <xf numFmtId="165" fontId="7" fillId="0" borderId="2" xfId="345" applyNumberFormat="1" applyFont="1" applyBorder="1" applyAlignment="1">
      <alignment horizontal="center" vertical="center"/>
    </xf>
    <xf numFmtId="165" fontId="7" fillId="0" borderId="2" xfId="345" applyNumberFormat="1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165" fontId="33" fillId="3" borderId="20" xfId="345" applyNumberFormat="1" applyFont="1" applyFill="1" applyBorder="1" applyAlignment="1">
      <alignment vertical="center" wrapText="1"/>
    </xf>
    <xf numFmtId="165" fontId="33" fillId="3" borderId="20" xfId="345" applyNumberFormat="1" applyFont="1" applyFill="1" applyBorder="1" applyAlignment="1">
      <alignment vertical="center"/>
    </xf>
    <xf numFmtId="0" fontId="33" fillId="3" borderId="21" xfId="0" applyFont="1" applyFill="1" applyBorder="1" applyAlignment="1">
      <alignment vertical="center"/>
    </xf>
    <xf numFmtId="165" fontId="7" fillId="0" borderId="0" xfId="345" applyNumberFormat="1" applyFont="1" applyBorder="1" applyAlignment="1">
      <alignment vertical="center" wrapText="1"/>
    </xf>
    <xf numFmtId="165" fontId="7" fillId="0" borderId="0" xfId="345" applyNumberFormat="1" applyFont="1" applyBorder="1" applyAlignment="1">
      <alignment vertical="center"/>
    </xf>
    <xf numFmtId="165" fontId="7" fillId="0" borderId="8" xfId="345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" fillId="10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horizontal="left" vertical="center" wrapText="1"/>
    </xf>
    <xf numFmtId="0" fontId="7" fillId="10" borderId="2" xfId="0" applyFont="1" applyFill="1" applyBorder="1" applyAlignment="1">
      <alignment horizontal="left" vertical="center" wrapText="1"/>
    </xf>
    <xf numFmtId="0" fontId="8" fillId="7" borderId="14" xfId="0" applyFont="1" applyFill="1" applyBorder="1" applyAlignment="1">
      <alignment horizontal="center" vertical="center"/>
    </xf>
    <xf numFmtId="0" fontId="8" fillId="7" borderId="22" xfId="0" applyFont="1" applyFill="1" applyBorder="1" applyAlignment="1">
      <alignment horizontal="left" vertical="center" wrapText="1"/>
    </xf>
    <xf numFmtId="165" fontId="8" fillId="7" borderId="22" xfId="345" applyNumberFormat="1" applyFont="1" applyFill="1" applyBorder="1" applyAlignment="1">
      <alignment horizontal="center" vertical="center" wrapText="1"/>
    </xf>
    <xf numFmtId="165" fontId="33" fillId="7" borderId="22" xfId="345" applyNumberFormat="1" applyFont="1" applyFill="1" applyBorder="1" applyAlignment="1">
      <alignment horizontal="center" vertical="center" wrapText="1"/>
    </xf>
    <xf numFmtId="0" fontId="33" fillId="7" borderId="37" xfId="0" applyFont="1" applyFill="1" applyBorder="1" applyAlignment="1">
      <alignment horizontal="center" vertical="center"/>
    </xf>
    <xf numFmtId="0" fontId="7" fillId="7" borderId="0" xfId="0" applyFont="1" applyFill="1" applyAlignment="1">
      <alignment vertical="center"/>
    </xf>
    <xf numFmtId="0" fontId="33" fillId="7" borderId="10" xfId="0" applyFont="1" applyFill="1" applyBorder="1" applyAlignment="1">
      <alignment horizontal="center" vertical="center"/>
    </xf>
    <xf numFmtId="0" fontId="33" fillId="7" borderId="1" xfId="0" applyFont="1" applyFill="1" applyBorder="1" applyAlignment="1">
      <alignment horizontal="left" vertical="center" wrapText="1"/>
    </xf>
    <xf numFmtId="165" fontId="33" fillId="7" borderId="1" xfId="345" applyNumberFormat="1" applyFont="1" applyFill="1" applyBorder="1" applyAlignment="1">
      <alignment horizontal="center" vertical="center" wrapText="1"/>
    </xf>
    <xf numFmtId="165" fontId="33" fillId="7" borderId="1" xfId="345" applyNumberFormat="1" applyFont="1" applyFill="1" applyBorder="1" applyAlignment="1">
      <alignment horizontal="center" vertical="center"/>
    </xf>
    <xf numFmtId="165" fontId="33" fillId="7" borderId="1" xfId="345" applyNumberFormat="1" applyFont="1" applyFill="1" applyBorder="1" applyAlignment="1">
      <alignment vertical="center"/>
    </xf>
    <xf numFmtId="0" fontId="33" fillId="7" borderId="11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3" borderId="12" xfId="0" applyFont="1" applyFill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3" borderId="5" xfId="0" applyFont="1" applyFill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165" fontId="2" fillId="3" borderId="20" xfId="345" applyNumberFormat="1" applyFont="1" applyFill="1" applyBorder="1" applyAlignment="1">
      <alignment vertical="center"/>
    </xf>
    <xf numFmtId="165" fontId="2" fillId="3" borderId="21" xfId="345" applyNumberFormat="1" applyFont="1" applyFill="1" applyBorder="1" applyAlignment="1">
      <alignment vertical="center"/>
    </xf>
    <xf numFmtId="165" fontId="2" fillId="0" borderId="0" xfId="345" applyNumberFormat="1" applyFont="1" applyAlignment="1">
      <alignment vertical="center"/>
    </xf>
    <xf numFmtId="0" fontId="27" fillId="6" borderId="19" xfId="0" applyFont="1" applyFill="1" applyBorder="1" applyAlignment="1">
      <alignment horizontal="center" vertical="center"/>
    </xf>
    <xf numFmtId="0" fontId="27" fillId="6" borderId="20" xfId="0" applyFont="1" applyFill="1" applyBorder="1" applyAlignment="1">
      <alignment horizontal="center" vertical="center" wrapText="1"/>
    </xf>
    <xf numFmtId="0" fontId="28" fillId="6" borderId="2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vertical="center"/>
    </xf>
    <xf numFmtId="3" fontId="8" fillId="9" borderId="25" xfId="0" applyNumberFormat="1" applyFont="1" applyFill="1" applyBorder="1" applyAlignment="1">
      <alignment vertical="center"/>
    </xf>
    <xf numFmtId="3" fontId="2" fillId="9" borderId="28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3" fontId="7" fillId="0" borderId="0" xfId="0" applyNumberFormat="1" applyFont="1" applyAlignment="1">
      <alignment vertical="center"/>
    </xf>
    <xf numFmtId="0" fontId="7" fillId="0" borderId="38" xfId="0" applyFont="1" applyBorder="1" applyAlignment="1">
      <alignment vertical="center" wrapText="1"/>
    </xf>
    <xf numFmtId="0" fontId="7" fillId="0" borderId="4" xfId="0" applyFont="1" applyBorder="1" applyAlignment="1">
      <alignment vertical="center"/>
    </xf>
    <xf numFmtId="3" fontId="7" fillId="0" borderId="4" xfId="0" applyNumberFormat="1" applyFont="1" applyBorder="1" applyAlignment="1">
      <alignment vertical="center"/>
    </xf>
    <xf numFmtId="0" fontId="7" fillId="0" borderId="30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32" fillId="0" borderId="30" xfId="0" applyFont="1" applyBorder="1" applyAlignment="1">
      <alignment vertical="center" wrapText="1"/>
    </xf>
    <xf numFmtId="0" fontId="7" fillId="4" borderId="1" xfId="0" applyFont="1" applyFill="1" applyBorder="1" applyAlignment="1">
      <alignment vertical="center"/>
    </xf>
    <xf numFmtId="0" fontId="32" fillId="0" borderId="39" xfId="0" applyFont="1" applyBorder="1" applyAlignment="1">
      <alignment vertical="center" wrapText="1"/>
    </xf>
    <xf numFmtId="0" fontId="7" fillId="0" borderId="2" xfId="0" applyFont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7" fillId="0" borderId="39" xfId="0" applyFont="1" applyBorder="1" applyAlignment="1">
      <alignment vertical="center" wrapText="1"/>
    </xf>
    <xf numFmtId="165" fontId="33" fillId="0" borderId="0" xfId="345" applyNumberFormat="1" applyFont="1" applyAlignment="1">
      <alignment horizontal="center" vertical="center"/>
    </xf>
    <xf numFmtId="3" fontId="2" fillId="3" borderId="20" xfId="345" applyNumberFormat="1" applyFont="1" applyFill="1" applyBorder="1" applyAlignment="1">
      <alignment vertical="center"/>
    </xf>
    <xf numFmtId="165" fontId="33" fillId="0" borderId="0" xfId="345" applyNumberFormat="1" applyFont="1" applyAlignment="1">
      <alignment vertical="center"/>
    </xf>
    <xf numFmtId="0" fontId="0" fillId="0" borderId="0" xfId="0" applyAlignment="1">
      <alignment vertical="center"/>
    </xf>
    <xf numFmtId="3" fontId="0" fillId="0" borderId="0" xfId="0" applyNumberFormat="1" applyAlignment="1">
      <alignment horizontal="right" vertical="center"/>
    </xf>
    <xf numFmtId="3" fontId="0" fillId="0" borderId="0" xfId="0" applyNumberFormat="1" applyAlignment="1">
      <alignment vertical="center"/>
    </xf>
    <xf numFmtId="0" fontId="11" fillId="0" borderId="1" xfId="0" applyFon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7" fillId="7" borderId="16" xfId="0" applyFont="1" applyFill="1" applyBorder="1" applyAlignment="1">
      <alignment horizontal="center" vertical="center"/>
    </xf>
    <xf numFmtId="0" fontId="37" fillId="7" borderId="23" xfId="0" applyFont="1" applyFill="1" applyBorder="1" applyAlignment="1">
      <alignment horizontal="center" vertical="center" wrapText="1"/>
    </xf>
    <xf numFmtId="165" fontId="7" fillId="7" borderId="23" xfId="345" applyNumberFormat="1" applyFont="1" applyFill="1" applyBorder="1" applyAlignment="1">
      <alignment vertical="center" wrapText="1"/>
    </xf>
    <xf numFmtId="165" fontId="7" fillId="7" borderId="23" xfId="345" applyNumberFormat="1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43" fontId="17" fillId="2" borderId="0" xfId="345" applyNumberFormat="1" applyFont="1" applyFill="1" applyAlignment="1">
      <alignment vertical="center"/>
    </xf>
    <xf numFmtId="166" fontId="7" fillId="0" borderId="1" xfId="0" applyNumberFormat="1" applyFont="1" applyBorder="1" applyAlignment="1">
      <alignment horizontal="left" vertical="center"/>
    </xf>
    <xf numFmtId="166" fontId="7" fillId="7" borderId="34" xfId="0" applyNumberFormat="1" applyFont="1" applyFill="1" applyBorder="1" applyAlignment="1">
      <alignment horizontal="left" vertical="center"/>
    </xf>
    <xf numFmtId="166" fontId="11" fillId="0" borderId="1" xfId="0" applyNumberFormat="1" applyFont="1" applyBorder="1" applyAlignment="1">
      <alignment horizontal="left" vertical="center"/>
    </xf>
    <xf numFmtId="3" fontId="7" fillId="0" borderId="1" xfId="0" applyNumberFormat="1" applyFont="1" applyBorder="1" applyAlignment="1">
      <alignment vertical="center"/>
    </xf>
    <xf numFmtId="3" fontId="7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39" fillId="0" borderId="0" xfId="0" applyFont="1" applyAlignment="1">
      <alignment vertical="center"/>
    </xf>
    <xf numFmtId="0" fontId="25" fillId="7" borderId="1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vertical="center" wrapText="1"/>
    </xf>
    <xf numFmtId="0" fontId="15" fillId="0" borderId="46" xfId="0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0" fillId="0" borderId="29" xfId="0" applyFont="1" applyFill="1" applyBorder="1" applyAlignment="1">
      <alignment horizontal="left" vertical="center" wrapText="1"/>
    </xf>
    <xf numFmtId="0" fontId="41" fillId="0" borderId="29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1" fillId="0" borderId="4" xfId="0" applyFont="1" applyBorder="1" applyAlignment="1">
      <alignment vertical="center" wrapText="1"/>
    </xf>
    <xf numFmtId="0" fontId="21" fillId="7" borderId="8" xfId="0" applyFont="1" applyFill="1" applyBorder="1" applyAlignment="1">
      <alignment vertical="center" wrapText="1"/>
    </xf>
    <xf numFmtId="0" fontId="21" fillId="7" borderId="12" xfId="0" applyFont="1" applyFill="1" applyBorder="1" applyAlignment="1">
      <alignment horizontal="left" vertical="center" wrapText="1"/>
    </xf>
    <xf numFmtId="0" fontId="15" fillId="7" borderId="5" xfId="0" applyFont="1" applyFill="1" applyBorder="1" applyAlignment="1">
      <alignment horizontal="center" vertical="center"/>
    </xf>
    <xf numFmtId="0" fontId="21" fillId="0" borderId="2" xfId="0" applyFont="1" applyBorder="1" applyAlignment="1">
      <alignment horizontal="left" vertical="center" wrapText="1"/>
    </xf>
    <xf numFmtId="0" fontId="21" fillId="7" borderId="12" xfId="0" applyFont="1" applyFill="1" applyBorder="1" applyAlignment="1">
      <alignment horizontal="left" vertical="center"/>
    </xf>
    <xf numFmtId="0" fontId="21" fillId="0" borderId="2" xfId="0" applyFont="1" applyBorder="1" applyAlignment="1">
      <alignment vertical="center" wrapText="1"/>
    </xf>
    <xf numFmtId="0" fontId="21" fillId="7" borderId="53" xfId="0" applyFont="1" applyFill="1" applyBorder="1" applyAlignment="1">
      <alignment vertical="center" wrapText="1"/>
    </xf>
    <xf numFmtId="0" fontId="21" fillId="8" borderId="53" xfId="0" applyFont="1" applyFill="1" applyBorder="1" applyAlignment="1">
      <alignment vertical="center" wrapText="1"/>
    </xf>
    <xf numFmtId="0" fontId="26" fillId="0" borderId="2" xfId="0" applyFont="1" applyBorder="1" applyAlignment="1">
      <alignment vertical="center" wrapText="1"/>
    </xf>
    <xf numFmtId="0" fontId="20" fillId="6" borderId="32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15" fillId="7" borderId="54" xfId="0" applyFont="1" applyFill="1" applyBorder="1" applyAlignment="1">
      <alignment horizontal="center" vertical="center"/>
    </xf>
    <xf numFmtId="0" fontId="15" fillId="7" borderId="55" xfId="0" applyFont="1" applyFill="1" applyBorder="1" applyAlignment="1">
      <alignment horizontal="center" vertical="center"/>
    </xf>
    <xf numFmtId="0" fontId="15" fillId="7" borderId="5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21" fillId="0" borderId="0" xfId="0" applyFont="1" applyFill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29" fillId="6" borderId="56" xfId="0" applyFont="1" applyFill="1" applyBorder="1" applyAlignment="1">
      <alignment horizontal="center" vertical="center"/>
    </xf>
    <xf numFmtId="0" fontId="13" fillId="6" borderId="57" xfId="0" applyFont="1" applyFill="1" applyBorder="1" applyAlignment="1">
      <alignment vertical="center"/>
    </xf>
    <xf numFmtId="0" fontId="20" fillId="6" borderId="32" xfId="0" applyFont="1" applyFill="1" applyBorder="1" applyAlignment="1">
      <alignment horizontal="center" vertical="center"/>
    </xf>
    <xf numFmtId="0" fontId="24" fillId="6" borderId="47" xfId="0" applyFont="1" applyFill="1" applyBorder="1" applyAlignment="1">
      <alignment horizontal="center" vertical="center"/>
    </xf>
    <xf numFmtId="0" fontId="24" fillId="0" borderId="22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3" fillId="6" borderId="57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24" fillId="11" borderId="21" xfId="0" applyFont="1" applyFill="1" applyBorder="1" applyAlignment="1">
      <alignment horizontal="center" vertical="center" wrapText="1"/>
    </xf>
    <xf numFmtId="0" fontId="13" fillId="0" borderId="46" xfId="0" applyFont="1" applyFill="1" applyBorder="1" applyAlignment="1">
      <alignment vertical="center" wrapText="1"/>
    </xf>
    <xf numFmtId="0" fontId="13" fillId="7" borderId="48" xfId="0" applyFont="1" applyFill="1" applyBorder="1" applyAlignment="1">
      <alignment vertical="center" wrapText="1"/>
    </xf>
    <xf numFmtId="0" fontId="13" fillId="7" borderId="31" xfId="0" applyFont="1" applyFill="1" applyBorder="1" applyAlignment="1">
      <alignment vertical="center" wrapText="1"/>
    </xf>
    <xf numFmtId="0" fontId="13" fillId="7" borderId="49" xfId="0" applyFont="1" applyFill="1" applyBorder="1" applyAlignment="1">
      <alignment vertical="center" wrapText="1"/>
    </xf>
    <xf numFmtId="0" fontId="13" fillId="0" borderId="31" xfId="0" applyFont="1" applyBorder="1" applyAlignment="1">
      <alignment vertical="center" wrapText="1"/>
    </xf>
    <xf numFmtId="0" fontId="13" fillId="0" borderId="48" xfId="0" applyFont="1" applyBorder="1" applyAlignment="1">
      <alignment vertical="center" wrapText="1"/>
    </xf>
    <xf numFmtId="0" fontId="13" fillId="0" borderId="49" xfId="0" applyFont="1" applyBorder="1" applyAlignment="1">
      <alignment vertical="center" wrapText="1"/>
    </xf>
    <xf numFmtId="0" fontId="18" fillId="0" borderId="31" xfId="0" applyFont="1" applyBorder="1" applyAlignment="1">
      <alignment vertical="center" wrapText="1"/>
    </xf>
    <xf numFmtId="0" fontId="18" fillId="6" borderId="58" xfId="0" applyFont="1" applyFill="1" applyBorder="1" applyAlignment="1">
      <alignment vertical="center" wrapText="1"/>
    </xf>
    <xf numFmtId="0" fontId="18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21" fillId="7" borderId="23" xfId="0" applyFont="1" applyFill="1" applyBorder="1" applyAlignment="1">
      <alignment vertical="center" wrapText="1"/>
    </xf>
    <xf numFmtId="0" fontId="15" fillId="0" borderId="29" xfId="0" applyFont="1" applyFill="1" applyBorder="1" applyAlignment="1">
      <alignment horizontal="left" vertical="center" wrapText="1"/>
    </xf>
    <xf numFmtId="0" fontId="44" fillId="0" borderId="52" xfId="0" applyFont="1" applyBorder="1" applyAlignment="1">
      <alignment horizontal="center" vertical="center"/>
    </xf>
    <xf numFmtId="0" fontId="44" fillId="0" borderId="61" xfId="0" applyFont="1" applyBorder="1" applyAlignment="1">
      <alignment horizontal="left" vertical="center"/>
    </xf>
    <xf numFmtId="0" fontId="44" fillId="0" borderId="61" xfId="0" applyFont="1" applyBorder="1" applyAlignment="1">
      <alignment horizontal="center" vertical="center"/>
    </xf>
    <xf numFmtId="0" fontId="44" fillId="0" borderId="49" xfId="0" applyFont="1" applyBorder="1" applyAlignment="1">
      <alignment horizontal="left" vertical="center"/>
    </xf>
    <xf numFmtId="0" fontId="44" fillId="0" borderId="49" xfId="0" applyFont="1" applyBorder="1" applyAlignment="1">
      <alignment horizontal="right" vertical="center"/>
    </xf>
    <xf numFmtId="4" fontId="44" fillId="0" borderId="49" xfId="0" applyNumberFormat="1" applyFont="1" applyBorder="1" applyAlignment="1">
      <alignment horizontal="right" vertical="center"/>
    </xf>
    <xf numFmtId="0" fontId="44" fillId="0" borderId="49" xfId="0" applyFont="1" applyBorder="1" applyAlignment="1">
      <alignment horizontal="center" vertical="center"/>
    </xf>
    <xf numFmtId="0" fontId="44" fillId="0" borderId="27" xfId="0" applyFont="1" applyBorder="1" applyAlignment="1">
      <alignment horizontal="center" vertical="center"/>
    </xf>
    <xf numFmtId="0" fontId="44" fillId="0" borderId="27" xfId="0" applyFont="1" applyBorder="1" applyAlignment="1">
      <alignment horizontal="left" vertical="center"/>
    </xf>
    <xf numFmtId="0" fontId="44" fillId="0" borderId="27" xfId="0" applyFont="1" applyBorder="1" applyAlignment="1">
      <alignment horizontal="right" vertical="center"/>
    </xf>
    <xf numFmtId="0" fontId="44" fillId="0" borderId="45" xfId="0" applyFont="1" applyBorder="1" applyAlignment="1">
      <alignment horizontal="left" vertical="center"/>
    </xf>
    <xf numFmtId="4" fontId="44" fillId="0" borderId="49" xfId="0" applyNumberFormat="1" applyFont="1" applyBorder="1" applyAlignment="1">
      <alignment horizontal="left" vertical="center"/>
    </xf>
    <xf numFmtId="3" fontId="44" fillId="0" borderId="27" xfId="0" applyNumberFormat="1" applyFont="1" applyBorder="1" applyAlignment="1">
      <alignment horizontal="right" vertical="center"/>
    </xf>
    <xf numFmtId="3" fontId="44" fillId="0" borderId="49" xfId="0" applyNumberFormat="1" applyFont="1" applyBorder="1" applyAlignment="1">
      <alignment horizontal="right" vertical="center"/>
    </xf>
    <xf numFmtId="0" fontId="44" fillId="0" borderId="51" xfId="0" applyFont="1" applyBorder="1" applyAlignment="1">
      <alignment horizontal="left" vertical="center"/>
    </xf>
    <xf numFmtId="0" fontId="44" fillId="0" borderId="52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4" fillId="2" borderId="49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2" borderId="0" xfId="0" applyFill="1"/>
    <xf numFmtId="3" fontId="0" fillId="2" borderId="0" xfId="0" applyNumberFormat="1" applyFill="1"/>
    <xf numFmtId="0" fontId="13" fillId="0" borderId="3" xfId="0" applyFont="1" applyFill="1" applyBorder="1" applyAlignment="1">
      <alignment horizontal="center" vertical="center"/>
    </xf>
    <xf numFmtId="0" fontId="13" fillId="0" borderId="31" xfId="0" applyFont="1" applyFill="1" applyBorder="1" applyAlignment="1">
      <alignment vertical="center" wrapText="1"/>
    </xf>
    <xf numFmtId="0" fontId="26" fillId="7" borderId="2" xfId="0" applyFont="1" applyFill="1" applyBorder="1" applyAlignment="1">
      <alignment vertical="center" wrapText="1"/>
    </xf>
    <xf numFmtId="0" fontId="21" fillId="7" borderId="0" xfId="0" applyFont="1" applyFill="1" applyBorder="1" applyAlignment="1">
      <alignment vertical="center" wrapText="1"/>
    </xf>
    <xf numFmtId="0" fontId="21" fillId="0" borderId="8" xfId="0" applyFont="1" applyBorder="1" applyAlignment="1">
      <alignment vertical="center"/>
    </xf>
    <xf numFmtId="0" fontId="13" fillId="0" borderId="22" xfId="0" applyFont="1" applyFill="1" applyBorder="1" applyAlignment="1">
      <alignment horizontal="center" vertical="center"/>
    </xf>
    <xf numFmtId="0" fontId="21" fillId="0" borderId="12" xfId="0" applyFont="1" applyBorder="1" applyAlignment="1">
      <alignment vertical="center" wrapText="1"/>
    </xf>
    <xf numFmtId="0" fontId="13" fillId="0" borderId="23" xfId="0" applyFont="1" applyFill="1" applyBorder="1" applyAlignment="1">
      <alignment horizontal="center" vertical="center"/>
    </xf>
    <xf numFmtId="0" fontId="23" fillId="7" borderId="2" xfId="0" applyFont="1" applyFill="1" applyBorder="1" applyAlignment="1">
      <alignment vertical="center" wrapText="1"/>
    </xf>
    <xf numFmtId="0" fontId="21" fillId="0" borderId="53" xfId="0" applyFont="1" applyFill="1" applyBorder="1" applyAlignment="1">
      <alignment vertical="center" wrapText="1"/>
    </xf>
    <xf numFmtId="0" fontId="21" fillId="0" borderId="12" xfId="0" applyFont="1" applyFill="1" applyBorder="1" applyAlignment="1">
      <alignment vertical="center" wrapText="1"/>
    </xf>
    <xf numFmtId="0" fontId="15" fillId="0" borderId="23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5" fillId="7" borderId="49" xfId="0" applyFont="1" applyFill="1" applyBorder="1" applyAlignment="1">
      <alignment vertical="center" wrapText="1"/>
    </xf>
    <xf numFmtId="0" fontId="21" fillId="8" borderId="12" xfId="0" applyFont="1" applyFill="1" applyBorder="1" applyAlignment="1">
      <alignment vertical="center" wrapText="1"/>
    </xf>
    <xf numFmtId="0" fontId="23" fillId="8" borderId="4" xfId="0" applyFont="1" applyFill="1" applyBorder="1" applyAlignment="1">
      <alignment vertical="center" wrapText="1"/>
    </xf>
    <xf numFmtId="0" fontId="13" fillId="0" borderId="46" xfId="0" applyFont="1" applyBorder="1" applyAlignment="1">
      <alignment vertical="center" wrapText="1"/>
    </xf>
    <xf numFmtId="0" fontId="47" fillId="0" borderId="18" xfId="0" applyFont="1" applyBorder="1" applyAlignment="1">
      <alignment vertical="center"/>
    </xf>
    <xf numFmtId="0" fontId="47" fillId="0" borderId="46" xfId="0" applyFont="1" applyBorder="1" applyAlignment="1">
      <alignment vertical="center"/>
    </xf>
    <xf numFmtId="0" fontId="47" fillId="0" borderId="46" xfId="0" applyFont="1" applyBorder="1" applyAlignment="1">
      <alignment vertical="center" wrapText="1"/>
    </xf>
    <xf numFmtId="0" fontId="48" fillId="0" borderId="46" xfId="0" applyFont="1" applyBorder="1" applyAlignment="1">
      <alignment vertical="center" wrapText="1"/>
    </xf>
    <xf numFmtId="0" fontId="14" fillId="5" borderId="0" xfId="0" applyFont="1" applyFill="1" applyAlignment="1">
      <alignment horizontal="center" vertical="center"/>
    </xf>
    <xf numFmtId="0" fontId="24" fillId="0" borderId="0" xfId="0" applyFont="1" applyFill="1" applyBorder="1" applyAlignment="1">
      <alignment horizontal="center" vertical="center" wrapText="1"/>
    </xf>
    <xf numFmtId="0" fontId="14" fillId="13" borderId="0" xfId="0" applyFont="1" applyFill="1" applyAlignment="1">
      <alignment horizontal="center" vertical="center"/>
    </xf>
    <xf numFmtId="0" fontId="14" fillId="14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40" fillId="15" borderId="0" xfId="0" applyFont="1" applyFill="1" applyAlignment="1">
      <alignment horizontal="center" vertical="center"/>
    </xf>
    <xf numFmtId="0" fontId="14" fillId="13" borderId="3" xfId="0" applyFont="1" applyFill="1" applyBorder="1" applyAlignment="1">
      <alignment horizontal="center" vertical="center"/>
    </xf>
    <xf numFmtId="0" fontId="14" fillId="14" borderId="3" xfId="0" applyFont="1" applyFill="1" applyBorder="1" applyAlignment="1">
      <alignment horizontal="center" vertical="center"/>
    </xf>
    <xf numFmtId="0" fontId="19" fillId="10" borderId="2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wrapText="1"/>
    </xf>
    <xf numFmtId="0" fontId="6" fillId="10" borderId="1" xfId="0" applyFont="1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 indent="2"/>
    </xf>
    <xf numFmtId="0" fontId="52" fillId="5" borderId="1" xfId="0" applyFont="1" applyFill="1" applyBorder="1" applyAlignment="1">
      <alignment horizontal="center" vertical="center" wrapText="1"/>
    </xf>
    <xf numFmtId="0" fontId="52" fillId="5" borderId="1" xfId="0" applyFont="1" applyFill="1" applyBorder="1" applyAlignment="1">
      <alignment horizontal="left" vertical="center" wrapText="1" indent="1"/>
    </xf>
    <xf numFmtId="0" fontId="52" fillId="5" borderId="67" xfId="0" applyFont="1" applyFill="1" applyBorder="1" applyAlignment="1">
      <alignment horizontal="left" vertical="center" wrapText="1" indent="1"/>
    </xf>
    <xf numFmtId="0" fontId="21" fillId="0" borderId="1" xfId="0" applyFont="1" applyFill="1" applyBorder="1" applyAlignment="1">
      <alignment horizontal="left" vertical="center" wrapText="1" indent="1"/>
    </xf>
    <xf numFmtId="0" fontId="21" fillId="0" borderId="67" xfId="0" applyFont="1" applyFill="1" applyBorder="1" applyAlignment="1">
      <alignment horizontal="left" vertical="center" wrapText="1" indent="1"/>
    </xf>
    <xf numFmtId="0" fontId="51" fillId="5" borderId="1" xfId="0" applyFont="1" applyFill="1" applyBorder="1" applyAlignment="1">
      <alignment horizontal="center" vertical="center"/>
    </xf>
    <xf numFmtId="0" fontId="50" fillId="0" borderId="1" xfId="0" applyFont="1" applyFill="1" applyBorder="1" applyAlignment="1">
      <alignment horizontal="center" vertical="center"/>
    </xf>
    <xf numFmtId="0" fontId="50" fillId="16" borderId="1" xfId="0" applyFont="1" applyFill="1" applyBorder="1" applyAlignment="1">
      <alignment horizontal="center" vertical="center"/>
    </xf>
    <xf numFmtId="0" fontId="21" fillId="16" borderId="1" xfId="0" applyFont="1" applyFill="1" applyBorder="1" applyAlignment="1">
      <alignment horizontal="left" vertical="center" wrapText="1" indent="2"/>
    </xf>
    <xf numFmtId="0" fontId="21" fillId="16" borderId="1" xfId="0" applyFont="1" applyFill="1" applyBorder="1" applyAlignment="1">
      <alignment horizontal="left" vertical="center" wrapText="1" indent="1"/>
    </xf>
    <xf numFmtId="0" fontId="21" fillId="16" borderId="67" xfId="0" applyFont="1" applyFill="1" applyBorder="1" applyAlignment="1">
      <alignment horizontal="left" vertical="center" wrapText="1" indent="1"/>
    </xf>
    <xf numFmtId="0" fontId="21" fillId="17" borderId="67" xfId="0" applyFont="1" applyFill="1" applyBorder="1" applyAlignment="1">
      <alignment horizontal="left" vertical="center" wrapText="1" indent="1"/>
    </xf>
    <xf numFmtId="0" fontId="33" fillId="3" borderId="19" xfId="0" applyFont="1" applyFill="1" applyBorder="1" applyAlignment="1">
      <alignment horizontal="center" vertical="center" wrapText="1"/>
    </xf>
    <xf numFmtId="0" fontId="33" fillId="3" borderId="20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2" fillId="9" borderId="24" xfId="0" applyFont="1" applyFill="1" applyBorder="1" applyAlignment="1">
      <alignment horizontal="center" vertical="center"/>
    </xf>
    <xf numFmtId="0" fontId="2" fillId="9" borderId="25" xfId="0" applyFont="1" applyFill="1" applyBorder="1" applyAlignment="1">
      <alignment horizontal="center" vertical="center"/>
    </xf>
    <xf numFmtId="0" fontId="2" fillId="9" borderId="26" xfId="0" applyFont="1" applyFill="1" applyBorder="1" applyAlignment="1">
      <alignment horizontal="center" vertical="center"/>
    </xf>
    <xf numFmtId="0" fontId="2" fillId="9" borderId="22" xfId="0" applyFont="1" applyFill="1" applyBorder="1" applyAlignment="1">
      <alignment horizontal="center" vertical="center"/>
    </xf>
    <xf numFmtId="0" fontId="2" fillId="9" borderId="23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9" borderId="14" xfId="0" applyFont="1" applyFill="1" applyBorder="1" applyAlignment="1">
      <alignment horizontal="center" vertical="center"/>
    </xf>
    <xf numFmtId="0" fontId="2" fillId="9" borderId="16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6" fillId="0" borderId="2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165" fontId="2" fillId="3" borderId="32" xfId="345" applyNumberFormat="1" applyFont="1" applyFill="1" applyBorder="1" applyAlignment="1">
      <alignment horizontal="center" vertical="center"/>
    </xf>
    <xf numFmtId="165" fontId="2" fillId="3" borderId="33" xfId="345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2" fillId="9" borderId="37" xfId="0" applyFont="1" applyFill="1" applyBorder="1" applyAlignment="1">
      <alignment horizontal="center" vertical="center"/>
    </xf>
    <xf numFmtId="0" fontId="2" fillId="9" borderId="34" xfId="0" applyFont="1" applyFill="1" applyBorder="1" applyAlignment="1">
      <alignment horizontal="center" vertical="center"/>
    </xf>
    <xf numFmtId="0" fontId="7" fillId="0" borderId="41" xfId="0" applyFont="1" applyBorder="1" applyAlignment="1">
      <alignment horizontal="left" vertical="center" wrapText="1"/>
    </xf>
    <xf numFmtId="0" fontId="7" fillId="10" borderId="42" xfId="0" applyFont="1" applyFill="1" applyBorder="1" applyAlignment="1">
      <alignment vertical="center" wrapText="1"/>
    </xf>
    <xf numFmtId="0" fontId="7" fillId="10" borderId="43" xfId="0" applyFont="1" applyFill="1" applyBorder="1" applyAlignment="1">
      <alignment vertical="center" wrapText="1"/>
    </xf>
    <xf numFmtId="0" fontId="7" fillId="10" borderId="45" xfId="0" applyFont="1" applyFill="1" applyBorder="1" applyAlignment="1">
      <alignment vertical="center" wrapText="1"/>
    </xf>
    <xf numFmtId="0" fontId="8" fillId="9" borderId="35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 vertical="center" wrapText="1"/>
    </xf>
    <xf numFmtId="0" fontId="8" fillId="9" borderId="8" xfId="0" applyFont="1" applyFill="1" applyBorder="1" applyAlignment="1">
      <alignment horizontal="center" vertical="center" wrapText="1"/>
    </xf>
    <xf numFmtId="0" fontId="8" fillId="9" borderId="12" xfId="0" applyFont="1" applyFill="1" applyBorder="1" applyAlignment="1">
      <alignment horizontal="center" vertical="center" wrapText="1"/>
    </xf>
    <xf numFmtId="0" fontId="7" fillId="0" borderId="40" xfId="0" applyFont="1" applyBorder="1" applyAlignment="1">
      <alignment horizontal="left" vertical="center" wrapText="1"/>
    </xf>
    <xf numFmtId="0" fontId="7" fillId="0" borderId="42" xfId="0" applyFont="1" applyBorder="1" applyAlignment="1">
      <alignment horizontal="left" vertical="center" wrapText="1"/>
    </xf>
    <xf numFmtId="0" fontId="7" fillId="0" borderId="43" xfId="0" applyFont="1" applyBorder="1" applyAlignment="1">
      <alignment horizontal="left" vertical="center" wrapText="1"/>
    </xf>
    <xf numFmtId="0" fontId="7" fillId="0" borderId="44" xfId="0" applyFont="1" applyBorder="1" applyAlignment="1">
      <alignment horizontal="left" vertical="center" wrapText="1"/>
    </xf>
    <xf numFmtId="0" fontId="6" fillId="10" borderId="42" xfId="0" applyFont="1" applyFill="1" applyBorder="1" applyAlignment="1">
      <alignment vertical="center" wrapText="1"/>
    </xf>
    <xf numFmtId="0" fontId="6" fillId="10" borderId="43" xfId="0" applyFont="1" applyFill="1" applyBorder="1" applyAlignment="1">
      <alignment vertical="center" wrapText="1"/>
    </xf>
    <xf numFmtId="0" fontId="6" fillId="10" borderId="45" xfId="0" applyFont="1" applyFill="1" applyBorder="1" applyAlignment="1">
      <alignment vertical="center" wrapText="1"/>
    </xf>
    <xf numFmtId="0" fontId="11" fillId="0" borderId="42" xfId="0" applyFont="1" applyBorder="1" applyAlignment="1">
      <alignment horizontal="left" vertical="center" wrapText="1"/>
    </xf>
    <xf numFmtId="0" fontId="11" fillId="0" borderId="43" xfId="0" applyFont="1" applyBorder="1" applyAlignment="1">
      <alignment horizontal="left" vertical="center" wrapText="1"/>
    </xf>
    <xf numFmtId="0" fontId="11" fillId="0" borderId="44" xfId="0" applyFont="1" applyBorder="1" applyAlignment="1">
      <alignment horizontal="left" vertical="center" wrapText="1"/>
    </xf>
    <xf numFmtId="0" fontId="7" fillId="0" borderId="42" xfId="0" applyFont="1" applyBorder="1" applyAlignment="1">
      <alignment vertical="center" wrapText="1"/>
    </xf>
    <xf numFmtId="0" fontId="7" fillId="0" borderId="43" xfId="0" applyFont="1" applyBorder="1" applyAlignment="1">
      <alignment vertical="center" wrapText="1"/>
    </xf>
    <xf numFmtId="0" fontId="7" fillId="0" borderId="44" xfId="0" applyFont="1" applyBorder="1" applyAlignment="1">
      <alignment vertical="center" wrapText="1"/>
    </xf>
    <xf numFmtId="0" fontId="30" fillId="0" borderId="15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30" fillId="0" borderId="16" xfId="0" applyFont="1" applyBorder="1" applyAlignment="1">
      <alignment horizontal="center" vertical="center"/>
    </xf>
    <xf numFmtId="0" fontId="30" fillId="7" borderId="15" xfId="0" applyFont="1" applyFill="1" applyBorder="1" applyAlignment="1">
      <alignment horizontal="center" vertical="center"/>
    </xf>
    <xf numFmtId="0" fontId="30" fillId="7" borderId="14" xfId="0" applyFont="1" applyFill="1" applyBorder="1" applyAlignment="1">
      <alignment horizontal="center" vertical="center"/>
    </xf>
    <xf numFmtId="0" fontId="30" fillId="7" borderId="50" xfId="0" applyFont="1" applyFill="1" applyBorder="1" applyAlignment="1">
      <alignment horizontal="center" vertical="center"/>
    </xf>
    <xf numFmtId="0" fontId="30" fillId="7" borderId="51" xfId="0" applyFont="1" applyFill="1" applyBorder="1" applyAlignment="1">
      <alignment horizontal="center" vertical="center"/>
    </xf>
    <xf numFmtId="0" fontId="30" fillId="7" borderId="52" xfId="0" applyFont="1" applyFill="1" applyBorder="1" applyAlignment="1">
      <alignment horizontal="center" vertical="center"/>
    </xf>
    <xf numFmtId="0" fontId="30" fillId="7" borderId="16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0" fontId="20" fillId="0" borderId="16" xfId="0" applyFont="1" applyFill="1" applyBorder="1" applyAlignment="1">
      <alignment horizontal="center" vertical="center"/>
    </xf>
    <xf numFmtId="0" fontId="43" fillId="12" borderId="50" xfId="0" applyFont="1" applyFill="1" applyBorder="1" applyAlignment="1">
      <alignment horizontal="center" vertical="center"/>
    </xf>
    <xf numFmtId="0" fontId="43" fillId="12" borderId="53" xfId="0" applyFont="1" applyFill="1" applyBorder="1" applyAlignment="1">
      <alignment horizontal="center" vertical="center"/>
    </xf>
    <xf numFmtId="0" fontId="43" fillId="12" borderId="59" xfId="0" applyFont="1" applyFill="1" applyBorder="1" applyAlignment="1">
      <alignment horizontal="center" vertical="center"/>
    </xf>
    <xf numFmtId="0" fontId="44" fillId="0" borderId="52" xfId="0" applyFont="1" applyBorder="1" applyAlignment="1">
      <alignment horizontal="center" vertical="center"/>
    </xf>
    <xf numFmtId="0" fontId="44" fillId="0" borderId="27" xfId="0" applyFont="1" applyBorder="1" applyAlignment="1">
      <alignment horizontal="center" vertical="center"/>
    </xf>
    <xf numFmtId="0" fontId="44" fillId="0" borderId="60" xfId="0" applyFont="1" applyBorder="1" applyAlignment="1">
      <alignment horizontal="center" vertical="center"/>
    </xf>
    <xf numFmtId="0" fontId="44" fillId="0" borderId="62" xfId="0" applyFont="1" applyBorder="1" applyAlignment="1">
      <alignment horizontal="center" vertical="center"/>
    </xf>
    <xf numFmtId="0" fontId="44" fillId="0" borderId="43" xfId="0" applyFont="1" applyBorder="1" applyAlignment="1">
      <alignment horizontal="center" vertical="center"/>
    </xf>
    <xf numFmtId="0" fontId="44" fillId="0" borderId="45" xfId="0" applyFont="1" applyBorder="1" applyAlignment="1">
      <alignment horizontal="center" vertical="center"/>
    </xf>
    <xf numFmtId="0" fontId="44" fillId="0" borderId="63" xfId="0" applyFont="1" applyBorder="1" applyAlignment="1">
      <alignment horizontal="center" vertical="center"/>
    </xf>
    <xf numFmtId="0" fontId="44" fillId="0" borderId="64" xfId="0" applyFont="1" applyBorder="1" applyAlignment="1">
      <alignment horizontal="center" vertical="center"/>
    </xf>
    <xf numFmtId="0" fontId="43" fillId="12" borderId="32" xfId="0" applyFont="1" applyFill="1" applyBorder="1" applyAlignment="1">
      <alignment horizontal="center" vertical="center"/>
    </xf>
    <xf numFmtId="0" fontId="43" fillId="12" borderId="66" xfId="0" applyFont="1" applyFill="1" applyBorder="1" applyAlignment="1">
      <alignment horizontal="center" vertical="center"/>
    </xf>
    <xf numFmtId="0" fontId="43" fillId="12" borderId="61" xfId="0" applyFont="1" applyFill="1" applyBorder="1" applyAlignment="1">
      <alignment horizontal="center" vertical="center"/>
    </xf>
    <xf numFmtId="4" fontId="45" fillId="0" borderId="32" xfId="0" applyNumberFormat="1" applyFont="1" applyBorder="1" applyAlignment="1">
      <alignment horizontal="left" vertical="center" wrapText="1"/>
    </xf>
    <xf numFmtId="4" fontId="45" fillId="0" borderId="66" xfId="0" applyNumberFormat="1" applyFont="1" applyBorder="1" applyAlignment="1">
      <alignment horizontal="left" vertical="center" wrapText="1"/>
    </xf>
    <xf numFmtId="4" fontId="45" fillId="0" borderId="65" xfId="0" applyNumberFormat="1" applyFont="1" applyBorder="1" applyAlignment="1">
      <alignment horizontal="left" vertical="center" wrapText="1"/>
    </xf>
    <xf numFmtId="0" fontId="44" fillId="0" borderId="62" xfId="0" applyFont="1" applyBorder="1" applyAlignment="1">
      <alignment horizontal="center" vertical="center" wrapText="1"/>
    </xf>
    <xf numFmtId="0" fontId="44" fillId="0" borderId="43" xfId="0" applyFont="1" applyBorder="1" applyAlignment="1">
      <alignment horizontal="center" vertical="center" wrapText="1"/>
    </xf>
    <xf numFmtId="0" fontId="44" fillId="0" borderId="45" xfId="0" applyFont="1" applyBorder="1" applyAlignment="1">
      <alignment horizontal="center" vertical="center" wrapText="1"/>
    </xf>
    <xf numFmtId="0" fontId="44" fillId="0" borderId="50" xfId="0" applyFont="1" applyBorder="1" applyAlignment="1">
      <alignment horizontal="center" vertical="center"/>
    </xf>
    <xf numFmtId="0" fontId="44" fillId="0" borderId="48" xfId="0" applyFont="1" applyBorder="1" applyAlignment="1">
      <alignment horizontal="center" vertical="center"/>
    </xf>
    <xf numFmtId="0" fontId="44" fillId="0" borderId="51" xfId="0" applyFont="1" applyBorder="1" applyAlignment="1">
      <alignment horizontal="center" vertical="center"/>
    </xf>
    <xf numFmtId="0" fontId="44" fillId="0" borderId="31" xfId="0" applyFont="1" applyBorder="1" applyAlignment="1">
      <alignment horizontal="center" vertical="center"/>
    </xf>
    <xf numFmtId="0" fontId="44" fillId="0" borderId="49" xfId="0" applyFont="1" applyBorder="1" applyAlignment="1">
      <alignment horizontal="center" vertical="center"/>
    </xf>
    <xf numFmtId="0" fontId="44" fillId="0" borderId="32" xfId="0" applyFont="1" applyBorder="1" applyAlignment="1">
      <alignment horizontal="center" vertical="center" wrapText="1"/>
    </xf>
    <xf numFmtId="0" fontId="44" fillId="0" borderId="61" xfId="0" applyFont="1" applyBorder="1" applyAlignment="1">
      <alignment horizontal="center" vertical="center" wrapText="1"/>
    </xf>
    <xf numFmtId="0" fontId="44" fillId="0" borderId="32" xfId="0" applyFont="1" applyBorder="1" applyAlignment="1">
      <alignment horizontal="center" vertical="center"/>
    </xf>
    <xf numFmtId="0" fontId="44" fillId="0" borderId="65" xfId="0" applyFont="1" applyBorder="1" applyAlignment="1">
      <alignment horizontal="center" vertical="center"/>
    </xf>
    <xf numFmtId="0" fontId="44" fillId="0" borderId="63" xfId="0" applyFont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4" fillId="7" borderId="14" xfId="0" applyFont="1" applyFill="1" applyBorder="1" applyAlignment="1">
      <alignment horizontal="center" vertical="center" wrapText="1"/>
    </xf>
    <xf numFmtId="0" fontId="24" fillId="7" borderId="15" xfId="0" applyFont="1" applyFill="1" applyBorder="1" applyAlignment="1">
      <alignment horizontal="center" vertical="center" wrapText="1"/>
    </xf>
    <xf numFmtId="0" fontId="27" fillId="7" borderId="14" xfId="0" applyFont="1" applyFill="1" applyBorder="1" applyAlignment="1">
      <alignment horizontal="center" vertical="center" wrapText="1"/>
    </xf>
    <xf numFmtId="0" fontId="27" fillId="7" borderId="15" xfId="0" applyFont="1" applyFill="1" applyBorder="1" applyAlignment="1">
      <alignment horizontal="center" vertical="center" wrapText="1"/>
    </xf>
    <xf numFmtId="0" fontId="27" fillId="7" borderId="16" xfId="0" applyFont="1" applyFill="1" applyBorder="1" applyAlignment="1">
      <alignment horizontal="center" vertical="center" wrapText="1"/>
    </xf>
    <xf numFmtId="0" fontId="24" fillId="7" borderId="16" xfId="0" applyFont="1" applyFill="1" applyBorder="1" applyAlignment="1">
      <alignment horizontal="center" vertical="center" wrapText="1"/>
    </xf>
  </cellXfs>
  <cellStyles count="514">
    <cellStyle name="Comma" xfId="345" builtinId="3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Followed Hyperlink" xfId="457" builtinId="9" hidden="1"/>
    <cellStyle name="Followed Hyperlink" xfId="459" builtinId="9" hidden="1"/>
    <cellStyle name="Followed Hyperlink" xfId="461" builtinId="9" hidden="1"/>
    <cellStyle name="Followed Hyperlink" xfId="463" builtinId="9" hidden="1"/>
    <cellStyle name="Followed Hyperlink" xfId="465" builtinId="9" hidden="1"/>
    <cellStyle name="Followed Hyperlink" xfId="467" builtinId="9" hidden="1"/>
    <cellStyle name="Followed Hyperlink" xfId="469" builtinId="9" hidden="1"/>
    <cellStyle name="Followed Hyperlink" xfId="471" builtinId="9" hidden="1"/>
    <cellStyle name="Followed Hyperlink" xfId="473" builtinId="9" hidden="1"/>
    <cellStyle name="Followed Hyperlink" xfId="475" builtinId="9" hidden="1"/>
    <cellStyle name="Followed Hyperlink" xfId="477" builtinId="9" hidden="1"/>
    <cellStyle name="Followed Hyperlink" xfId="479" builtinId="9" hidden="1"/>
    <cellStyle name="Followed Hyperlink" xfId="481" builtinId="9" hidden="1"/>
    <cellStyle name="Followed Hyperlink" xfId="483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7" builtinId="9" hidden="1"/>
    <cellStyle name="Followed Hyperlink" xfId="499" builtinId="9" hidden="1"/>
    <cellStyle name="Followed Hyperlink" xfId="501" builtinId="9" hidden="1"/>
    <cellStyle name="Followed Hyperlink" xfId="503" builtinId="9" hidden="1"/>
    <cellStyle name="Followed Hyperlink" xfId="505" builtinId="9" hidden="1"/>
    <cellStyle name="Followed Hyperlink" xfId="507" builtinId="9" hidden="1"/>
    <cellStyle name="Followed Hyperlink" xfId="509" builtinId="9" hidden="1"/>
    <cellStyle name="Followed Hyperlink" xfId="511" builtinId="9" hidden="1"/>
    <cellStyle name="Followed Hyperlink" xfId="513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Hyperlink" xfId="456" builtinId="8" hidden="1"/>
    <cellStyle name="Hyperlink" xfId="458" builtinId="8" hidden="1"/>
    <cellStyle name="Hyperlink" xfId="460" builtinId="8" hidden="1"/>
    <cellStyle name="Hyperlink" xfId="462" builtinId="8" hidden="1"/>
    <cellStyle name="Hyperlink" xfId="464" builtinId="8" hidden="1"/>
    <cellStyle name="Hyperlink" xfId="466" builtinId="8" hidden="1"/>
    <cellStyle name="Hyperlink" xfId="468" builtinId="8" hidden="1"/>
    <cellStyle name="Hyperlink" xfId="470" builtinId="8" hidden="1"/>
    <cellStyle name="Hyperlink" xfId="472" builtinId="8" hidden="1"/>
    <cellStyle name="Hyperlink" xfId="474" builtinId="8" hidden="1"/>
    <cellStyle name="Hyperlink" xfId="476" builtinId="8" hidden="1"/>
    <cellStyle name="Hyperlink" xfId="478" builtinId="8" hidden="1"/>
    <cellStyle name="Hyperlink" xfId="480" builtinId="8" hidden="1"/>
    <cellStyle name="Hyperlink" xfId="482" builtinId="8" hidden="1"/>
    <cellStyle name="Hyperlink" xfId="484" builtinId="8" hidden="1"/>
    <cellStyle name="Hyperlink" xfId="486" builtinId="8" hidden="1"/>
    <cellStyle name="Hyperlink" xfId="488" builtinId="8" hidden="1"/>
    <cellStyle name="Hyperlink" xfId="490" builtinId="8" hidden="1"/>
    <cellStyle name="Hyperlink" xfId="492" builtinId="8" hidden="1"/>
    <cellStyle name="Hyperlink" xfId="494" builtinId="8" hidden="1"/>
    <cellStyle name="Hyperlink" xfId="496" builtinId="8" hidden="1"/>
    <cellStyle name="Hyperlink" xfId="498" builtinId="8" hidden="1"/>
    <cellStyle name="Hyperlink" xfId="500" builtinId="8" hidden="1"/>
    <cellStyle name="Hyperlink" xfId="502" builtinId="8" hidden="1"/>
    <cellStyle name="Hyperlink" xfId="504" builtinId="8" hidden="1"/>
    <cellStyle name="Hyperlink" xfId="506" builtinId="8" hidden="1"/>
    <cellStyle name="Hyperlink" xfId="508" builtinId="8" hidden="1"/>
    <cellStyle name="Hyperlink" xfId="510" builtinId="8" hidden="1"/>
    <cellStyle name="Hyperlink" xfId="512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4"/>
  <sheetViews>
    <sheetView tabSelected="1" zoomScale="150" zoomScaleNormal="150" zoomScalePageLayoutView="150" workbookViewId="0">
      <selection activeCell="B52" sqref="B52"/>
    </sheetView>
  </sheetViews>
  <sheetFormatPr baseColWidth="10" defaultColWidth="8.6640625" defaultRowHeight="12" x14ac:dyDescent="0"/>
  <cols>
    <col min="1" max="1" width="6.1640625" style="98" customWidth="1"/>
    <col min="2" max="2" width="38" style="7" customWidth="1"/>
    <col min="3" max="3" width="33.33203125" style="99" customWidth="1"/>
    <col min="4" max="4" width="20.6640625" style="100" customWidth="1"/>
    <col min="5" max="5" width="12.6640625" style="100" customWidth="1"/>
    <col min="6" max="6" width="44.6640625" style="81" customWidth="1"/>
    <col min="7" max="7" width="13.1640625" style="81" customWidth="1"/>
    <col min="8" max="8" width="8.6640625" style="81"/>
    <col min="9" max="9" width="8.6640625" style="81" customWidth="1"/>
    <col min="10" max="11" width="18.5" style="81" customWidth="1"/>
    <col min="12" max="13" width="11.6640625" style="81" customWidth="1"/>
    <col min="14" max="14" width="13.33203125" style="81" customWidth="1"/>
    <col min="15" max="24" width="11.6640625" style="81" customWidth="1"/>
    <col min="25" max="25" width="19.6640625" style="81" customWidth="1"/>
    <col min="26" max="16384" width="8.6640625" style="81"/>
  </cols>
  <sheetData>
    <row r="1" spans="1:6" ht="32">
      <c r="B1" s="79" t="s">
        <v>221</v>
      </c>
    </row>
    <row r="2" spans="1:6">
      <c r="B2" s="78"/>
    </row>
    <row r="3" spans="1:6" ht="13" thickBot="1">
      <c r="E3" s="101" t="s">
        <v>224</v>
      </c>
    </row>
    <row r="4" spans="1:6" ht="13" thickBot="1">
      <c r="A4" s="102" t="s">
        <v>37</v>
      </c>
      <c r="B4" s="75" t="s">
        <v>68</v>
      </c>
      <c r="C4" s="103" t="s">
        <v>0</v>
      </c>
      <c r="D4" s="104" t="s">
        <v>222</v>
      </c>
      <c r="E4" s="104" t="s">
        <v>223</v>
      </c>
      <c r="F4" s="105" t="s">
        <v>15</v>
      </c>
    </row>
    <row r="5" spans="1:6" s="140" customFormat="1" ht="13" thickBot="1">
      <c r="A5" s="135"/>
      <c r="B5" s="136"/>
      <c r="C5" s="137"/>
      <c r="D5" s="138"/>
      <c r="E5" s="138">
        <f>E6+E7+E8+E9+E10+E11+E12+E13+E14+E15+E16+E17+E18+E19+E20+E21+E22+E23+E24+E25+E26+E27+E28</f>
        <v>19146737.870000001</v>
      </c>
      <c r="F5" s="139"/>
    </row>
    <row r="6" spans="1:6">
      <c r="A6" s="106">
        <v>1</v>
      </c>
      <c r="B6" s="72" t="s">
        <v>1</v>
      </c>
      <c r="C6" s="107">
        <v>51</v>
      </c>
      <c r="D6" s="108">
        <v>16270</v>
      </c>
      <c r="E6" s="109">
        <f>C6*D6*12</f>
        <v>9957240</v>
      </c>
      <c r="F6" s="110"/>
    </row>
    <row r="7" spans="1:6">
      <c r="A7" s="73">
        <v>2</v>
      </c>
      <c r="B7" s="4" t="s">
        <v>70</v>
      </c>
      <c r="C7" s="111">
        <v>1</v>
      </c>
      <c r="D7" s="112">
        <v>114366</v>
      </c>
      <c r="E7" s="113">
        <f>C7*D7*12</f>
        <v>1372392</v>
      </c>
      <c r="F7" s="114"/>
    </row>
    <row r="8" spans="1:6">
      <c r="A8" s="73">
        <v>3</v>
      </c>
      <c r="B8" s="4" t="s">
        <v>55</v>
      </c>
      <c r="C8" s="111">
        <v>1</v>
      </c>
      <c r="D8" s="112">
        <v>73500</v>
      </c>
      <c r="E8" s="113">
        <f>C8*D8*12</f>
        <v>882000</v>
      </c>
      <c r="F8" s="114"/>
    </row>
    <row r="9" spans="1:6">
      <c r="A9" s="73">
        <v>4</v>
      </c>
      <c r="B9" s="4" t="s">
        <v>56</v>
      </c>
      <c r="C9" s="111">
        <v>1</v>
      </c>
      <c r="D9" s="112">
        <v>73500</v>
      </c>
      <c r="E9" s="113">
        <f>C9*D9*12</f>
        <v>882000</v>
      </c>
      <c r="F9" s="114"/>
    </row>
    <row r="10" spans="1:6" ht="24">
      <c r="A10" s="73">
        <v>5</v>
      </c>
      <c r="B10" s="4" t="s">
        <v>57</v>
      </c>
      <c r="C10" s="111">
        <v>1</v>
      </c>
      <c r="D10" s="112">
        <v>73500</v>
      </c>
      <c r="E10" s="113">
        <f>C10*D10*12</f>
        <v>882000</v>
      </c>
      <c r="F10" s="114"/>
    </row>
    <row r="11" spans="1:6" ht="24">
      <c r="A11" s="73">
        <v>6</v>
      </c>
      <c r="B11" s="71" t="s">
        <v>216</v>
      </c>
      <c r="C11" s="115"/>
      <c r="D11" s="116"/>
      <c r="E11" s="117">
        <f>'Plani i punes det. ne shpenz.'!AE75</f>
        <v>2246280</v>
      </c>
      <c r="F11" s="118" t="s">
        <v>218</v>
      </c>
    </row>
    <row r="12" spans="1:6" ht="34" customHeight="1">
      <c r="A12" s="73">
        <v>6</v>
      </c>
      <c r="B12" s="5" t="s">
        <v>73</v>
      </c>
      <c r="C12" s="74" t="s">
        <v>44</v>
      </c>
      <c r="D12" s="116"/>
      <c r="E12" s="117">
        <f>'Plani i konsul. me shpenzime'!Q60</f>
        <v>1201826</v>
      </c>
      <c r="F12" s="118" t="s">
        <v>219</v>
      </c>
    </row>
    <row r="13" spans="1:6">
      <c r="A13" s="73">
        <v>15</v>
      </c>
      <c r="B13" s="4" t="s">
        <v>71</v>
      </c>
      <c r="C13" s="111"/>
      <c r="D13" s="112"/>
      <c r="E13" s="113">
        <v>45000</v>
      </c>
      <c r="F13" s="114"/>
    </row>
    <row r="14" spans="1:6" ht="39" customHeight="1">
      <c r="A14" s="73">
        <v>18</v>
      </c>
      <c r="B14" s="4" t="s">
        <v>58</v>
      </c>
      <c r="C14" s="119"/>
      <c r="D14" s="113"/>
      <c r="E14" s="113">
        <f>8431.37*51</f>
        <v>429999.87000000005</v>
      </c>
      <c r="F14" s="114"/>
    </row>
    <row r="15" spans="1:6" ht="16.25" customHeight="1">
      <c r="A15" s="73">
        <v>19</v>
      </c>
      <c r="B15" s="4" t="s">
        <v>45</v>
      </c>
      <c r="C15" s="119"/>
      <c r="D15" s="113"/>
      <c r="E15" s="113">
        <f>0</f>
        <v>0</v>
      </c>
      <c r="F15" s="114"/>
    </row>
    <row r="16" spans="1:6" ht="17" customHeight="1">
      <c r="A16" s="73">
        <v>23</v>
      </c>
      <c r="B16" s="4" t="s">
        <v>61</v>
      </c>
      <c r="C16" s="119"/>
      <c r="D16" s="113"/>
      <c r="E16" s="113">
        <v>100000</v>
      </c>
      <c r="F16" s="114"/>
    </row>
    <row r="17" spans="1:6" ht="38.25" customHeight="1">
      <c r="A17" s="73">
        <v>26</v>
      </c>
      <c r="B17" s="4" t="s">
        <v>63</v>
      </c>
      <c r="C17" s="119"/>
      <c r="D17" s="113"/>
      <c r="E17" s="113">
        <v>300000</v>
      </c>
      <c r="F17" s="114"/>
    </row>
    <row r="18" spans="1:6" ht="26" customHeight="1">
      <c r="A18" s="73">
        <v>27</v>
      </c>
      <c r="B18" s="4" t="s">
        <v>62</v>
      </c>
      <c r="C18" s="119"/>
      <c r="D18" s="113"/>
      <c r="E18" s="113">
        <v>150000</v>
      </c>
      <c r="F18" s="114"/>
    </row>
    <row r="19" spans="1:6" ht="17" customHeight="1">
      <c r="A19" s="73">
        <v>28</v>
      </c>
      <c r="B19" s="4" t="s">
        <v>64</v>
      </c>
      <c r="C19" s="119"/>
      <c r="D19" s="113"/>
      <c r="E19" s="113">
        <v>100000</v>
      </c>
      <c r="F19" s="114"/>
    </row>
    <row r="20" spans="1:6" ht="17" customHeight="1">
      <c r="A20" s="73">
        <v>30</v>
      </c>
      <c r="B20" s="4" t="s">
        <v>51</v>
      </c>
      <c r="C20" s="119"/>
      <c r="D20" s="113"/>
      <c r="E20" s="113">
        <v>15000</v>
      </c>
      <c r="F20" s="114"/>
    </row>
    <row r="21" spans="1:6" ht="24">
      <c r="A21" s="73">
        <v>31</v>
      </c>
      <c r="B21" s="4" t="s">
        <v>52</v>
      </c>
      <c r="C21" s="119"/>
      <c r="D21" s="113"/>
      <c r="E21" s="113">
        <v>12000</v>
      </c>
      <c r="F21" s="172"/>
    </row>
    <row r="22" spans="1:6" ht="15" customHeight="1">
      <c r="A22" s="73">
        <v>34</v>
      </c>
      <c r="B22" s="4" t="s">
        <v>47</v>
      </c>
      <c r="C22" s="119"/>
      <c r="D22" s="113"/>
      <c r="E22" s="113">
        <v>96000</v>
      </c>
      <c r="F22" s="172"/>
    </row>
    <row r="23" spans="1:6" ht="15" customHeight="1">
      <c r="A23" s="73">
        <v>35</v>
      </c>
      <c r="B23" s="4" t="s">
        <v>46</v>
      </c>
      <c r="C23" s="119"/>
      <c r="D23" s="113"/>
      <c r="E23" s="113">
        <v>25000</v>
      </c>
      <c r="F23" s="172"/>
    </row>
    <row r="24" spans="1:6" ht="15" customHeight="1">
      <c r="A24" s="73">
        <v>36</v>
      </c>
      <c r="B24" s="4" t="s">
        <v>53</v>
      </c>
      <c r="C24" s="119"/>
      <c r="D24" s="113"/>
      <c r="E24" s="113">
        <v>300000</v>
      </c>
      <c r="F24" s="172" t="s">
        <v>254</v>
      </c>
    </row>
    <row r="25" spans="1:6">
      <c r="A25" s="73">
        <v>42</v>
      </c>
      <c r="B25" s="6" t="s">
        <v>214</v>
      </c>
      <c r="C25" s="119"/>
      <c r="D25" s="113"/>
      <c r="E25" s="113">
        <v>20000</v>
      </c>
      <c r="F25" s="172"/>
    </row>
    <row r="26" spans="1:6">
      <c r="A26" s="73"/>
      <c r="B26" s="120" t="s">
        <v>220</v>
      </c>
      <c r="C26" s="119"/>
      <c r="D26" s="113"/>
      <c r="E26" s="113">
        <v>30000</v>
      </c>
      <c r="F26" s="114"/>
    </row>
    <row r="27" spans="1:6" ht="17" customHeight="1">
      <c r="A27" s="73">
        <v>44</v>
      </c>
      <c r="B27" s="6" t="s">
        <v>83</v>
      </c>
      <c r="C27" s="119"/>
      <c r="D27" s="113"/>
      <c r="E27" s="113">
        <v>100000</v>
      </c>
      <c r="F27" s="114"/>
    </row>
    <row r="28" spans="1:6">
      <c r="A28" s="73"/>
      <c r="B28" s="4"/>
      <c r="C28" s="119"/>
      <c r="D28" s="113"/>
      <c r="E28" s="113"/>
      <c r="F28" s="114"/>
    </row>
    <row r="29" spans="1:6">
      <c r="A29" s="141" t="s">
        <v>67</v>
      </c>
      <c r="B29" s="142" t="s">
        <v>20</v>
      </c>
      <c r="C29" s="143"/>
      <c r="D29" s="144"/>
      <c r="E29" s="145">
        <f>E30+E31+E32+E33+E34+E35</f>
        <v>315000</v>
      </c>
      <c r="F29" s="146"/>
    </row>
    <row r="30" spans="1:6">
      <c r="A30" s="73">
        <v>1</v>
      </c>
      <c r="B30" s="4" t="s">
        <v>85</v>
      </c>
      <c r="C30" s="111"/>
      <c r="D30" s="112"/>
      <c r="E30" s="113">
        <v>210000</v>
      </c>
      <c r="F30" s="114"/>
    </row>
    <row r="31" spans="1:6">
      <c r="A31" s="73">
        <v>2</v>
      </c>
      <c r="B31" s="4" t="s">
        <v>84</v>
      </c>
      <c r="C31" s="111"/>
      <c r="D31" s="112"/>
      <c r="E31" s="113">
        <v>60000</v>
      </c>
      <c r="F31" s="114"/>
    </row>
    <row r="32" spans="1:6">
      <c r="A32" s="73">
        <v>3</v>
      </c>
      <c r="B32" s="4" t="s">
        <v>86</v>
      </c>
      <c r="C32" s="111"/>
      <c r="D32" s="112"/>
      <c r="E32" s="113">
        <v>45000</v>
      </c>
      <c r="F32" s="114"/>
    </row>
    <row r="33" spans="1:6">
      <c r="A33" s="73">
        <v>4</v>
      </c>
      <c r="B33" s="133" t="s">
        <v>203</v>
      </c>
      <c r="C33" s="111"/>
      <c r="D33" s="112"/>
      <c r="E33" s="113"/>
      <c r="F33" s="114"/>
    </row>
    <row r="34" spans="1:6">
      <c r="A34" s="73">
        <v>5</v>
      </c>
      <c r="B34" s="133" t="s">
        <v>54</v>
      </c>
      <c r="C34" s="111"/>
      <c r="D34" s="112"/>
      <c r="E34" s="113"/>
      <c r="F34" s="114"/>
    </row>
    <row r="35" spans="1:6" ht="13" thickBot="1">
      <c r="A35" s="73">
        <v>6</v>
      </c>
      <c r="B35" s="134" t="s">
        <v>69</v>
      </c>
      <c r="C35" s="121"/>
      <c r="D35" s="122"/>
      <c r="E35" s="123"/>
      <c r="F35" s="124"/>
    </row>
    <row r="36" spans="1:6" ht="15" customHeight="1" thickBot="1">
      <c r="A36" s="334" t="s">
        <v>215</v>
      </c>
      <c r="B36" s="335"/>
      <c r="C36" s="125"/>
      <c r="D36" s="126"/>
      <c r="E36" s="126">
        <f>E29+E5</f>
        <v>19461737.870000001</v>
      </c>
      <c r="F36" s="127"/>
    </row>
    <row r="37" spans="1:6" ht="13" thickBot="1">
      <c r="A37" s="80"/>
      <c r="B37" s="8"/>
      <c r="C37" s="128"/>
      <c r="D37" s="129"/>
    </row>
    <row r="38" spans="1:6">
      <c r="A38" s="106"/>
      <c r="B38" s="91" t="s">
        <v>247</v>
      </c>
      <c r="C38" s="130"/>
      <c r="D38" s="109"/>
      <c r="E38" s="109"/>
      <c r="F38" s="110" t="s">
        <v>257</v>
      </c>
    </row>
    <row r="39" spans="1:6" ht="24">
      <c r="A39" s="200">
        <v>1</v>
      </c>
      <c r="B39" s="90" t="s">
        <v>248</v>
      </c>
      <c r="C39" s="119"/>
      <c r="D39" s="113"/>
      <c r="E39" s="113">
        <f>E6+E7+E8+E9+E10+E14</f>
        <v>14405631.869999999</v>
      </c>
      <c r="F39" s="204">
        <f>E39/E47</f>
        <v>0.74020274891309079</v>
      </c>
    </row>
    <row r="40" spans="1:6" ht="18" customHeight="1">
      <c r="A40" s="200">
        <v>2</v>
      </c>
      <c r="B40" s="90" t="s">
        <v>252</v>
      </c>
      <c r="C40" s="119"/>
      <c r="D40" s="113"/>
      <c r="E40" s="113">
        <f>E29+E25+E26+E21</f>
        <v>377000</v>
      </c>
      <c r="F40" s="202">
        <f>E40/E47</f>
        <v>1.9371343017682934E-2</v>
      </c>
    </row>
    <row r="41" spans="1:6" ht="41" customHeight="1">
      <c r="A41" s="200">
        <v>3</v>
      </c>
      <c r="B41" s="90" t="s">
        <v>250</v>
      </c>
      <c r="C41" s="119"/>
      <c r="D41" s="113"/>
      <c r="E41" s="113">
        <f>'Plani i punes det. ne shpenz.'!AE56+'Plani i punes det. ne shpenz.'!AE57+'Plani i punes det. ne shpenz.'!AE58+'Plani i punes det. ne shpenz.'!AE59+'Plani i punes det. ne shpenz.'!AE60++E17+E18+E19+E22+E23</f>
        <v>912000</v>
      </c>
      <c r="F41" s="202">
        <f>E41/E47</f>
        <v>4.686117992606588E-2</v>
      </c>
    </row>
    <row r="42" spans="1:6" ht="36">
      <c r="A42" s="200">
        <v>4</v>
      </c>
      <c r="B42" s="90" t="s">
        <v>251</v>
      </c>
      <c r="C42" s="119"/>
      <c r="D42" s="113"/>
      <c r="E42" s="113">
        <f>'Plani i konsul. me shpenzime'!Q60+'Plani i punes det. ne shpenz.'!AE75-'Plani i punes det. ne shpenz.'!AE56-'Plani i punes det. ne shpenz.'!AE57-'Plani i punes det. ne shpenz.'!AE58-'Plani i punes det. ne shpenz.'!AE59-'Plani i punes det. ne shpenz.'!AE60</f>
        <v>3207106</v>
      </c>
      <c r="F42" s="204">
        <f>E42/E47</f>
        <v>0.16479031941662878</v>
      </c>
    </row>
    <row r="43" spans="1:6" ht="24">
      <c r="A43" s="200">
        <v>5</v>
      </c>
      <c r="B43" s="90" t="s">
        <v>253</v>
      </c>
      <c r="C43" s="119"/>
      <c r="D43" s="113"/>
      <c r="E43" s="113">
        <f>E13+E16+E20</f>
        <v>160000</v>
      </c>
      <c r="F43" s="202">
        <f>E43/E47</f>
        <v>8.2212596361519088E-3</v>
      </c>
    </row>
    <row r="44" spans="1:6" ht="16.25" customHeight="1">
      <c r="A44" s="200">
        <v>6</v>
      </c>
      <c r="B44" s="131" t="s">
        <v>36</v>
      </c>
      <c r="C44" s="119"/>
      <c r="D44" s="113"/>
      <c r="E44" s="113">
        <f>E27</f>
        <v>100000</v>
      </c>
      <c r="F44" s="202">
        <f>E44/E47</f>
        <v>5.1382872725949432E-3</v>
      </c>
    </row>
    <row r="45" spans="1:6" ht="16.25" customHeight="1">
      <c r="A45" s="200">
        <v>7</v>
      </c>
      <c r="B45" s="90" t="s">
        <v>69</v>
      </c>
      <c r="C45" s="119"/>
      <c r="D45" s="113"/>
      <c r="E45" s="113">
        <f>0</f>
        <v>0</v>
      </c>
      <c r="F45" s="202">
        <f>E45/E47</f>
        <v>0</v>
      </c>
    </row>
    <row r="46" spans="1:6" ht="16.25" customHeight="1">
      <c r="A46" s="200">
        <v>8</v>
      </c>
      <c r="B46" s="4" t="s">
        <v>53</v>
      </c>
      <c r="C46" s="119"/>
      <c r="D46" s="113"/>
      <c r="E46" s="113">
        <f>E24</f>
        <v>300000</v>
      </c>
      <c r="F46" s="202">
        <f>E46/E47</f>
        <v>1.5414861817784828E-2</v>
      </c>
    </row>
    <row r="47" spans="1:6" ht="13" thickBot="1">
      <c r="A47" s="196"/>
      <c r="B47" s="197"/>
      <c r="C47" s="198"/>
      <c r="D47" s="199"/>
      <c r="E47" s="199">
        <f>SUM(E39:E46)</f>
        <v>19461737.869999997</v>
      </c>
      <c r="F47" s="203"/>
    </row>
    <row r="48" spans="1:6" ht="15">
      <c r="E48" s="201">
        <f>E47/123</f>
        <v>158225.51113821135</v>
      </c>
    </row>
    <row r="49" spans="1:2">
      <c r="A49" s="320">
        <v>1</v>
      </c>
      <c r="B49" s="319" t="s">
        <v>406</v>
      </c>
    </row>
    <row r="50" spans="1:2">
      <c r="A50" s="320">
        <v>2</v>
      </c>
      <c r="B50" s="319" t="s">
        <v>407</v>
      </c>
    </row>
    <row r="51" spans="1:2">
      <c r="A51" s="320">
        <v>3</v>
      </c>
      <c r="B51" s="319" t="s">
        <v>408</v>
      </c>
    </row>
    <row r="124" ht="279.75" customHeight="1"/>
  </sheetData>
  <mergeCells count="1">
    <mergeCell ref="A36:B36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90"/>
  <sheetViews>
    <sheetView zoomScale="150" zoomScaleNormal="150" zoomScalePageLayoutView="150" workbookViewId="0">
      <pane xSplit="2" ySplit="5" topLeftCell="C66" activePane="bottomRight" state="frozen"/>
      <selection pane="topRight" activeCell="C1" sqref="C1"/>
      <selection pane="bottomLeft" activeCell="A6" sqref="A6"/>
      <selection pane="bottomRight" activeCell="I62" sqref="I62"/>
    </sheetView>
  </sheetViews>
  <sheetFormatPr baseColWidth="10" defaultColWidth="8.6640625" defaultRowHeight="12" x14ac:dyDescent="0"/>
  <cols>
    <col min="1" max="1" width="6.1640625" style="10" customWidth="1"/>
    <col min="2" max="2" width="37.5" style="12" customWidth="1"/>
    <col min="3" max="3" width="7.1640625" style="12" customWidth="1"/>
    <col min="4" max="4" width="9.33203125" style="12" customWidth="1"/>
    <col min="5" max="5" width="8.33203125" style="12" customWidth="1"/>
    <col min="6" max="6" width="8.6640625" style="12" customWidth="1"/>
    <col min="7" max="7" width="7.6640625" style="12" customWidth="1"/>
    <col min="8" max="9" width="9.5" style="12" customWidth="1"/>
    <col min="10" max="10" width="9.6640625" style="12" customWidth="1"/>
    <col min="11" max="11" width="8.33203125" style="12" customWidth="1"/>
    <col min="12" max="14" width="8.5" style="12" customWidth="1"/>
    <col min="15" max="15" width="18.6640625" style="12" customWidth="1"/>
    <col min="16" max="16" width="12.6640625" style="12" customWidth="1"/>
    <col min="17" max="17" width="13.5" style="12" customWidth="1"/>
    <col min="18" max="18" width="13.6640625" style="12" customWidth="1"/>
    <col min="19" max="19" width="13.1640625" style="12" customWidth="1"/>
    <col min="20" max="20" width="11.6640625" style="12" customWidth="1"/>
    <col min="21" max="21" width="18.5" style="12" customWidth="1"/>
    <col min="22" max="22" width="15.33203125" style="12" customWidth="1"/>
    <col min="23" max="31" width="13.1640625" style="12" customWidth="1"/>
    <col min="32" max="32" width="26.1640625" style="12" customWidth="1"/>
    <col min="33" max="34" width="11.6640625" style="12" customWidth="1"/>
    <col min="35" max="16384" width="8.6640625" style="12"/>
  </cols>
  <sheetData>
    <row r="2" spans="1:32">
      <c r="B2" s="11" t="s">
        <v>14</v>
      </c>
    </row>
    <row r="3" spans="1:32" ht="13" thickBot="1"/>
    <row r="4" spans="1:32" s="147" customFormat="1" ht="15" customHeight="1">
      <c r="A4" s="346" t="s">
        <v>37</v>
      </c>
      <c r="B4" s="341" t="s">
        <v>21</v>
      </c>
      <c r="C4" s="338" t="s">
        <v>22</v>
      </c>
      <c r="D4" s="339"/>
      <c r="E4" s="339"/>
      <c r="F4" s="339"/>
      <c r="G4" s="339"/>
      <c r="H4" s="339"/>
      <c r="I4" s="339"/>
      <c r="J4" s="339"/>
      <c r="K4" s="339"/>
      <c r="L4" s="339"/>
      <c r="M4" s="339"/>
      <c r="N4" s="340"/>
      <c r="O4" s="341" t="s">
        <v>0</v>
      </c>
      <c r="P4" s="338" t="s">
        <v>16</v>
      </c>
      <c r="Q4" s="339"/>
      <c r="R4" s="339"/>
      <c r="S4" s="339"/>
      <c r="T4" s="339"/>
      <c r="U4" s="339"/>
      <c r="V4" s="339"/>
      <c r="W4" s="339"/>
      <c r="X4" s="339"/>
      <c r="Y4" s="339"/>
      <c r="Z4" s="339"/>
      <c r="AA4" s="339"/>
      <c r="AB4" s="339"/>
      <c r="AC4" s="339"/>
      <c r="AD4" s="339"/>
      <c r="AE4" s="340"/>
      <c r="AF4" s="362" t="s">
        <v>15</v>
      </c>
    </row>
    <row r="5" spans="1:32" s="87" customFormat="1" ht="39.75" customHeight="1" thickBot="1">
      <c r="A5" s="347"/>
      <c r="B5" s="342"/>
      <c r="C5" s="84" t="s">
        <v>3</v>
      </c>
      <c r="D5" s="84" t="s">
        <v>4</v>
      </c>
      <c r="E5" s="84" t="s">
        <v>5</v>
      </c>
      <c r="F5" s="84" t="s">
        <v>23</v>
      </c>
      <c r="G5" s="84" t="s">
        <v>24</v>
      </c>
      <c r="H5" s="84" t="s">
        <v>25</v>
      </c>
      <c r="I5" s="84" t="s">
        <v>26</v>
      </c>
      <c r="J5" s="84" t="s">
        <v>27</v>
      </c>
      <c r="K5" s="84" t="s">
        <v>28</v>
      </c>
      <c r="L5" s="84" t="s">
        <v>29</v>
      </c>
      <c r="M5" s="84" t="s">
        <v>30</v>
      </c>
      <c r="N5" s="84" t="s">
        <v>31</v>
      </c>
      <c r="O5" s="342"/>
      <c r="P5" s="85" t="s">
        <v>9</v>
      </c>
      <c r="Q5" s="84" t="s">
        <v>209</v>
      </c>
      <c r="R5" s="84" t="s">
        <v>38</v>
      </c>
      <c r="S5" s="84" t="s">
        <v>17</v>
      </c>
      <c r="T5" s="84" t="s">
        <v>18</v>
      </c>
      <c r="U5" s="84" t="s">
        <v>40</v>
      </c>
      <c r="V5" s="84" t="s">
        <v>42</v>
      </c>
      <c r="W5" s="84" t="s">
        <v>10</v>
      </c>
      <c r="X5" s="84" t="s">
        <v>213</v>
      </c>
      <c r="Y5" s="86" t="s">
        <v>19</v>
      </c>
      <c r="Z5" s="86" t="s">
        <v>208</v>
      </c>
      <c r="AA5" s="86" t="s">
        <v>210</v>
      </c>
      <c r="AB5" s="86" t="s">
        <v>211</v>
      </c>
      <c r="AC5" s="86" t="s">
        <v>212</v>
      </c>
      <c r="AD5" s="88" t="s">
        <v>239</v>
      </c>
      <c r="AE5" s="86" t="s">
        <v>39</v>
      </c>
      <c r="AF5" s="363"/>
    </row>
    <row r="6" spans="1:32">
      <c r="A6" s="343">
        <v>1</v>
      </c>
      <c r="B6" s="345" t="s">
        <v>80</v>
      </c>
      <c r="C6" s="148">
        <v>1</v>
      </c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336">
        <f>C6+D7+E8+F9+G10+H11+I12+J13+K14+L15+M16+N17</f>
        <v>16</v>
      </c>
      <c r="P6" s="351">
        <v>30000</v>
      </c>
      <c r="Q6" s="336">
        <v>24480</v>
      </c>
      <c r="R6" s="336"/>
      <c r="S6" s="336"/>
      <c r="T6" s="336"/>
      <c r="U6" s="336">
        <v>100000</v>
      </c>
      <c r="V6" s="336"/>
      <c r="W6" s="336">
        <v>480000</v>
      </c>
      <c r="X6" s="336">
        <v>500000</v>
      </c>
      <c r="Y6" s="336"/>
      <c r="Z6" s="336"/>
      <c r="AA6" s="336">
        <v>41600</v>
      </c>
      <c r="AB6" s="336"/>
      <c r="AC6" s="336"/>
      <c r="AD6" s="336">
        <v>41000</v>
      </c>
      <c r="AE6" s="351">
        <f>SUM(P6:AD6)</f>
        <v>1217080</v>
      </c>
      <c r="AF6" s="150"/>
    </row>
    <row r="7" spans="1:32" ht="15" customHeight="1">
      <c r="A7" s="343"/>
      <c r="B7" s="336"/>
      <c r="C7" s="151"/>
      <c r="D7" s="152">
        <v>1</v>
      </c>
      <c r="E7" s="151"/>
      <c r="F7" s="151"/>
      <c r="G7" s="151"/>
      <c r="H7" s="151"/>
      <c r="I7" s="151"/>
      <c r="J7" s="151"/>
      <c r="K7" s="151"/>
      <c r="L7" s="151"/>
      <c r="M7" s="151"/>
      <c r="N7" s="151"/>
      <c r="O7" s="336"/>
      <c r="P7" s="336"/>
      <c r="Q7" s="336"/>
      <c r="R7" s="336"/>
      <c r="S7" s="336"/>
      <c r="T7" s="336"/>
      <c r="U7" s="336"/>
      <c r="V7" s="336"/>
      <c r="W7" s="336"/>
      <c r="X7" s="336"/>
      <c r="Y7" s="336"/>
      <c r="Z7" s="336"/>
      <c r="AA7" s="336"/>
      <c r="AB7" s="336"/>
      <c r="AC7" s="336"/>
      <c r="AD7" s="336"/>
      <c r="AE7" s="336"/>
      <c r="AF7" s="153"/>
    </row>
    <row r="8" spans="1:32" ht="15" customHeight="1">
      <c r="A8" s="343"/>
      <c r="B8" s="336"/>
      <c r="C8" s="151"/>
      <c r="D8" s="151"/>
      <c r="E8" s="152">
        <v>1</v>
      </c>
      <c r="F8" s="151"/>
      <c r="G8" s="151"/>
      <c r="H8" s="151"/>
      <c r="I8" s="151"/>
      <c r="J8" s="151"/>
      <c r="K8" s="151"/>
      <c r="L8" s="151"/>
      <c r="M8" s="151"/>
      <c r="N8" s="151"/>
      <c r="O8" s="336"/>
      <c r="P8" s="336"/>
      <c r="Q8" s="336"/>
      <c r="R8" s="336"/>
      <c r="S8" s="336"/>
      <c r="T8" s="336"/>
      <c r="U8" s="336"/>
      <c r="V8" s="336"/>
      <c r="W8" s="336"/>
      <c r="X8" s="336"/>
      <c r="Y8" s="336"/>
      <c r="Z8" s="336"/>
      <c r="AA8" s="336"/>
      <c r="AB8" s="336"/>
      <c r="AC8" s="336"/>
      <c r="AD8" s="336"/>
      <c r="AE8" s="336"/>
      <c r="AF8" s="153"/>
    </row>
    <row r="9" spans="1:32" ht="15" customHeight="1">
      <c r="A9" s="343"/>
      <c r="B9" s="336"/>
      <c r="C9" s="151"/>
      <c r="D9" s="151"/>
      <c r="E9" s="151"/>
      <c r="F9" s="152">
        <v>2</v>
      </c>
      <c r="G9" s="151"/>
      <c r="H9" s="151"/>
      <c r="I9" s="151"/>
      <c r="J9" s="151"/>
      <c r="K9" s="151"/>
      <c r="L9" s="151"/>
      <c r="M9" s="151"/>
      <c r="N9" s="151"/>
      <c r="O9" s="336"/>
      <c r="P9" s="336"/>
      <c r="Q9" s="336"/>
      <c r="R9" s="336"/>
      <c r="S9" s="336"/>
      <c r="T9" s="336"/>
      <c r="U9" s="336"/>
      <c r="V9" s="336"/>
      <c r="W9" s="336"/>
      <c r="X9" s="336"/>
      <c r="Y9" s="336"/>
      <c r="Z9" s="336"/>
      <c r="AA9" s="336"/>
      <c r="AB9" s="336"/>
      <c r="AC9" s="336"/>
      <c r="AD9" s="336"/>
      <c r="AE9" s="336"/>
      <c r="AF9" s="153"/>
    </row>
    <row r="10" spans="1:32" ht="15" customHeight="1">
      <c r="A10" s="343"/>
      <c r="B10" s="336"/>
      <c r="C10" s="151"/>
      <c r="D10" s="151"/>
      <c r="E10" s="151"/>
      <c r="F10" s="151"/>
      <c r="G10" s="152">
        <v>1</v>
      </c>
      <c r="H10" s="151"/>
      <c r="I10" s="151"/>
      <c r="J10" s="151"/>
      <c r="K10" s="151"/>
      <c r="L10" s="151"/>
      <c r="M10" s="151"/>
      <c r="N10" s="151"/>
      <c r="O10" s="336"/>
      <c r="P10" s="336"/>
      <c r="Q10" s="336"/>
      <c r="R10" s="336"/>
      <c r="S10" s="336"/>
      <c r="T10" s="336"/>
      <c r="U10" s="336"/>
      <c r="V10" s="336"/>
      <c r="W10" s="336"/>
      <c r="X10" s="336"/>
      <c r="Y10" s="336"/>
      <c r="Z10" s="336"/>
      <c r="AA10" s="336"/>
      <c r="AB10" s="336"/>
      <c r="AC10" s="336"/>
      <c r="AD10" s="336"/>
      <c r="AE10" s="336"/>
      <c r="AF10" s="153"/>
    </row>
    <row r="11" spans="1:32" ht="15" customHeight="1">
      <c r="A11" s="343"/>
      <c r="B11" s="336"/>
      <c r="C11" s="151"/>
      <c r="D11" s="151"/>
      <c r="E11" s="151"/>
      <c r="F11" s="151"/>
      <c r="G11" s="151"/>
      <c r="H11" s="152">
        <v>1</v>
      </c>
      <c r="I11" s="151"/>
      <c r="J11" s="151"/>
      <c r="K11" s="151"/>
      <c r="L11" s="151"/>
      <c r="M11" s="151"/>
      <c r="N11" s="151"/>
      <c r="O11" s="336"/>
      <c r="P11" s="336"/>
      <c r="Q11" s="336"/>
      <c r="R11" s="336"/>
      <c r="S11" s="336"/>
      <c r="T11" s="336"/>
      <c r="U11" s="336"/>
      <c r="V11" s="336"/>
      <c r="W11" s="336"/>
      <c r="X11" s="336"/>
      <c r="Y11" s="336"/>
      <c r="Z11" s="336"/>
      <c r="AA11" s="336"/>
      <c r="AB11" s="336"/>
      <c r="AC11" s="336"/>
      <c r="AD11" s="336"/>
      <c r="AE11" s="336"/>
      <c r="AF11" s="153"/>
    </row>
    <row r="12" spans="1:32" ht="15" customHeight="1">
      <c r="A12" s="343"/>
      <c r="B12" s="336"/>
      <c r="C12" s="151"/>
      <c r="D12" s="151"/>
      <c r="E12" s="151"/>
      <c r="F12" s="151"/>
      <c r="G12" s="151"/>
      <c r="H12" s="151"/>
      <c r="I12" s="152">
        <v>2</v>
      </c>
      <c r="J12" s="151"/>
      <c r="K12" s="151"/>
      <c r="L12" s="151"/>
      <c r="M12" s="151"/>
      <c r="N12" s="151"/>
      <c r="O12" s="336"/>
      <c r="P12" s="336"/>
      <c r="Q12" s="336"/>
      <c r="R12" s="336"/>
      <c r="S12" s="336"/>
      <c r="T12" s="336"/>
      <c r="U12" s="336"/>
      <c r="V12" s="336"/>
      <c r="W12" s="336"/>
      <c r="X12" s="336"/>
      <c r="Y12" s="336"/>
      <c r="Z12" s="336"/>
      <c r="AA12" s="336"/>
      <c r="AB12" s="336"/>
      <c r="AC12" s="336"/>
      <c r="AD12" s="336"/>
      <c r="AE12" s="336"/>
      <c r="AF12" s="153"/>
    </row>
    <row r="13" spans="1:32" ht="15" customHeight="1">
      <c r="A13" s="343"/>
      <c r="B13" s="336"/>
      <c r="C13" s="151"/>
      <c r="D13" s="151"/>
      <c r="E13" s="151"/>
      <c r="F13" s="151"/>
      <c r="G13" s="151"/>
      <c r="H13" s="151"/>
      <c r="I13" s="151"/>
      <c r="J13" s="152">
        <v>1</v>
      </c>
      <c r="K13" s="151"/>
      <c r="L13" s="151"/>
      <c r="M13" s="151"/>
      <c r="N13" s="151"/>
      <c r="O13" s="336"/>
      <c r="P13" s="336"/>
      <c r="Q13" s="336"/>
      <c r="R13" s="336"/>
      <c r="S13" s="336"/>
      <c r="T13" s="336"/>
      <c r="U13" s="336"/>
      <c r="V13" s="336"/>
      <c r="W13" s="336"/>
      <c r="X13" s="336"/>
      <c r="Y13" s="336"/>
      <c r="Z13" s="336"/>
      <c r="AA13" s="336"/>
      <c r="AB13" s="336"/>
      <c r="AC13" s="336"/>
      <c r="AD13" s="336"/>
      <c r="AE13" s="336"/>
      <c r="AF13" s="153"/>
    </row>
    <row r="14" spans="1:32" ht="15" customHeight="1">
      <c r="A14" s="343"/>
      <c r="B14" s="336"/>
      <c r="C14" s="151"/>
      <c r="D14" s="151"/>
      <c r="E14" s="151"/>
      <c r="F14" s="151"/>
      <c r="G14" s="151"/>
      <c r="H14" s="151"/>
      <c r="I14" s="151"/>
      <c r="J14" s="151"/>
      <c r="K14" s="152">
        <v>2</v>
      </c>
      <c r="L14" s="151"/>
      <c r="M14" s="151"/>
      <c r="N14" s="151"/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336"/>
      <c r="Z14" s="336"/>
      <c r="AA14" s="336"/>
      <c r="AB14" s="336"/>
      <c r="AC14" s="336"/>
      <c r="AD14" s="336"/>
      <c r="AE14" s="336"/>
      <c r="AF14" s="153"/>
    </row>
    <row r="15" spans="1:32" ht="15" customHeight="1">
      <c r="A15" s="343"/>
      <c r="B15" s="336"/>
      <c r="C15" s="151"/>
      <c r="D15" s="151"/>
      <c r="E15" s="151"/>
      <c r="F15" s="151"/>
      <c r="G15" s="151"/>
      <c r="H15" s="151"/>
      <c r="I15" s="151"/>
      <c r="J15" s="151"/>
      <c r="K15" s="151"/>
      <c r="L15" s="152">
        <v>1</v>
      </c>
      <c r="M15" s="151"/>
      <c r="N15" s="151"/>
      <c r="O15" s="336"/>
      <c r="P15" s="336"/>
      <c r="Q15" s="336"/>
      <c r="R15" s="336"/>
      <c r="S15" s="336"/>
      <c r="T15" s="336"/>
      <c r="U15" s="336"/>
      <c r="V15" s="336"/>
      <c r="W15" s="336"/>
      <c r="X15" s="336"/>
      <c r="Y15" s="336"/>
      <c r="Z15" s="336"/>
      <c r="AA15" s="336"/>
      <c r="AB15" s="336"/>
      <c r="AC15" s="336"/>
      <c r="AD15" s="336"/>
      <c r="AE15" s="336"/>
      <c r="AF15" s="153"/>
    </row>
    <row r="16" spans="1:32" ht="15" customHeight="1">
      <c r="A16" s="343"/>
      <c r="B16" s="336"/>
      <c r="C16" s="151"/>
      <c r="D16" s="151"/>
      <c r="E16" s="151"/>
      <c r="F16" s="151"/>
      <c r="G16" s="151"/>
      <c r="H16" s="151"/>
      <c r="I16" s="151"/>
      <c r="J16" s="151"/>
      <c r="K16" s="151"/>
      <c r="L16" s="151"/>
      <c r="M16" s="152">
        <v>2</v>
      </c>
      <c r="N16" s="151"/>
      <c r="O16" s="336"/>
      <c r="P16" s="336"/>
      <c r="Q16" s="336"/>
      <c r="R16" s="336"/>
      <c r="S16" s="336"/>
      <c r="T16" s="336"/>
      <c r="U16" s="336"/>
      <c r="V16" s="336"/>
      <c r="W16" s="336"/>
      <c r="X16" s="336"/>
      <c r="Y16" s="336"/>
      <c r="Z16" s="336"/>
      <c r="AA16" s="336"/>
      <c r="AB16" s="336"/>
      <c r="AC16" s="336"/>
      <c r="AD16" s="336"/>
      <c r="AE16" s="336"/>
      <c r="AF16" s="153"/>
    </row>
    <row r="17" spans="1:32" ht="15.75" customHeight="1" thickBot="1">
      <c r="A17" s="344"/>
      <c r="B17" s="337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5">
        <v>1</v>
      </c>
      <c r="O17" s="337"/>
      <c r="P17" s="337"/>
      <c r="Q17" s="337"/>
      <c r="R17" s="337"/>
      <c r="S17" s="337"/>
      <c r="T17" s="337"/>
      <c r="U17" s="337"/>
      <c r="V17" s="337"/>
      <c r="W17" s="337"/>
      <c r="X17" s="337"/>
      <c r="Y17" s="337"/>
      <c r="Z17" s="337"/>
      <c r="AA17" s="337"/>
      <c r="AB17" s="337"/>
      <c r="AC17" s="337"/>
      <c r="AD17" s="337"/>
      <c r="AE17" s="337"/>
      <c r="AF17" s="156"/>
    </row>
    <row r="18" spans="1:32">
      <c r="A18" s="360">
        <v>2</v>
      </c>
      <c r="B18" s="357" t="s">
        <v>48</v>
      </c>
      <c r="C18" s="148">
        <v>4</v>
      </c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351">
        <f>C18+D19+E20+F21+G22+H23+I24+J25+K26+L27+M28+N29</f>
        <v>56</v>
      </c>
      <c r="P18" s="351"/>
      <c r="Q18" s="351">
        <v>23000</v>
      </c>
      <c r="R18" s="351"/>
      <c r="S18" s="351"/>
      <c r="T18" s="351"/>
      <c r="U18" s="351">
        <v>100000</v>
      </c>
      <c r="V18" s="351"/>
      <c r="W18" s="351"/>
      <c r="X18" s="351"/>
      <c r="Y18" s="351"/>
      <c r="Z18" s="351"/>
      <c r="AA18" s="351">
        <v>20000</v>
      </c>
      <c r="AB18" s="351"/>
      <c r="AC18" s="351"/>
      <c r="AD18" s="351">
        <v>70000</v>
      </c>
      <c r="AE18" s="351">
        <f>SUM(P18:AD18)</f>
        <v>213000</v>
      </c>
      <c r="AF18" s="150"/>
    </row>
    <row r="19" spans="1:32" ht="14" customHeight="1">
      <c r="A19" s="360"/>
      <c r="B19" s="358"/>
      <c r="C19" s="151"/>
      <c r="D19" s="152">
        <v>5</v>
      </c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336"/>
      <c r="P19" s="336"/>
      <c r="Q19" s="336"/>
      <c r="R19" s="336"/>
      <c r="S19" s="336"/>
      <c r="T19" s="336"/>
      <c r="U19" s="336"/>
      <c r="V19" s="336"/>
      <c r="W19" s="336"/>
      <c r="X19" s="336"/>
      <c r="Y19" s="336"/>
      <c r="Z19" s="336"/>
      <c r="AA19" s="336"/>
      <c r="AB19" s="336"/>
      <c r="AC19" s="336"/>
      <c r="AD19" s="336"/>
      <c r="AE19" s="336"/>
      <c r="AF19" s="153"/>
    </row>
    <row r="20" spans="1:32" ht="14" customHeight="1">
      <c r="A20" s="360"/>
      <c r="B20" s="358"/>
      <c r="C20" s="151"/>
      <c r="D20" s="151"/>
      <c r="E20" s="152">
        <v>5</v>
      </c>
      <c r="F20" s="151"/>
      <c r="G20" s="151"/>
      <c r="H20" s="151"/>
      <c r="I20" s="151"/>
      <c r="J20" s="151"/>
      <c r="K20" s="151"/>
      <c r="L20" s="151"/>
      <c r="M20" s="151"/>
      <c r="N20" s="151"/>
      <c r="O20" s="336"/>
      <c r="P20" s="336"/>
      <c r="Q20" s="336"/>
      <c r="R20" s="336"/>
      <c r="S20" s="336"/>
      <c r="T20" s="336"/>
      <c r="U20" s="336"/>
      <c r="V20" s="336"/>
      <c r="W20" s="336"/>
      <c r="X20" s="336"/>
      <c r="Y20" s="336"/>
      <c r="Z20" s="336"/>
      <c r="AA20" s="336"/>
      <c r="AB20" s="336"/>
      <c r="AC20" s="336"/>
      <c r="AD20" s="336"/>
      <c r="AE20" s="336"/>
      <c r="AF20" s="153"/>
    </row>
    <row r="21" spans="1:32" ht="14" customHeight="1">
      <c r="A21" s="360"/>
      <c r="B21" s="358"/>
      <c r="C21" s="151"/>
      <c r="D21" s="151"/>
      <c r="E21" s="151"/>
      <c r="F21" s="152">
        <v>5</v>
      </c>
      <c r="G21" s="151"/>
      <c r="H21" s="151"/>
      <c r="I21" s="151"/>
      <c r="J21" s="151"/>
      <c r="K21" s="151"/>
      <c r="L21" s="151"/>
      <c r="M21" s="151"/>
      <c r="N21" s="151"/>
      <c r="O21" s="336"/>
      <c r="P21" s="336"/>
      <c r="Q21" s="336"/>
      <c r="R21" s="336"/>
      <c r="S21" s="336"/>
      <c r="T21" s="336"/>
      <c r="U21" s="336"/>
      <c r="V21" s="336"/>
      <c r="W21" s="336"/>
      <c r="X21" s="336"/>
      <c r="Y21" s="336"/>
      <c r="Z21" s="336"/>
      <c r="AA21" s="336"/>
      <c r="AB21" s="336"/>
      <c r="AC21" s="336"/>
      <c r="AD21" s="336"/>
      <c r="AE21" s="336"/>
      <c r="AF21" s="153"/>
    </row>
    <row r="22" spans="1:32" ht="14" customHeight="1">
      <c r="A22" s="360"/>
      <c r="B22" s="358"/>
      <c r="C22" s="151"/>
      <c r="D22" s="151"/>
      <c r="E22" s="151"/>
      <c r="F22" s="151"/>
      <c r="G22" s="152">
        <v>5</v>
      </c>
      <c r="H22" s="151"/>
      <c r="I22" s="151"/>
      <c r="J22" s="151"/>
      <c r="K22" s="151"/>
      <c r="L22" s="151"/>
      <c r="M22" s="151"/>
      <c r="N22" s="151"/>
      <c r="O22" s="336"/>
      <c r="P22" s="336"/>
      <c r="Q22" s="336"/>
      <c r="R22" s="336"/>
      <c r="S22" s="336"/>
      <c r="T22" s="336"/>
      <c r="U22" s="336"/>
      <c r="V22" s="336"/>
      <c r="W22" s="336"/>
      <c r="X22" s="336"/>
      <c r="Y22" s="336"/>
      <c r="Z22" s="336"/>
      <c r="AA22" s="336"/>
      <c r="AB22" s="336"/>
      <c r="AC22" s="336"/>
      <c r="AD22" s="336"/>
      <c r="AE22" s="336"/>
      <c r="AF22" s="153"/>
    </row>
    <row r="23" spans="1:32" ht="14" customHeight="1">
      <c r="A23" s="360"/>
      <c r="B23" s="358"/>
      <c r="C23" s="151"/>
      <c r="D23" s="151"/>
      <c r="E23" s="151"/>
      <c r="F23" s="151"/>
      <c r="G23" s="151"/>
      <c r="H23" s="152">
        <v>5</v>
      </c>
      <c r="I23" s="151"/>
      <c r="J23" s="151"/>
      <c r="K23" s="151"/>
      <c r="L23" s="151"/>
      <c r="M23" s="151"/>
      <c r="N23" s="151"/>
      <c r="O23" s="336"/>
      <c r="P23" s="336"/>
      <c r="Q23" s="336"/>
      <c r="R23" s="336"/>
      <c r="S23" s="336"/>
      <c r="T23" s="336"/>
      <c r="U23" s="336"/>
      <c r="V23" s="336"/>
      <c r="W23" s="336"/>
      <c r="X23" s="336"/>
      <c r="Y23" s="336"/>
      <c r="Z23" s="336"/>
      <c r="AA23" s="336"/>
      <c r="AB23" s="336"/>
      <c r="AC23" s="336"/>
      <c r="AD23" s="336"/>
      <c r="AE23" s="336"/>
      <c r="AF23" s="153"/>
    </row>
    <row r="24" spans="1:32" ht="14" customHeight="1">
      <c r="A24" s="360"/>
      <c r="B24" s="358"/>
      <c r="C24" s="151"/>
      <c r="D24" s="151"/>
      <c r="E24" s="151"/>
      <c r="F24" s="151"/>
      <c r="G24" s="151"/>
      <c r="H24" s="151"/>
      <c r="I24" s="152">
        <v>5</v>
      </c>
      <c r="J24" s="151"/>
      <c r="K24" s="151"/>
      <c r="L24" s="151"/>
      <c r="M24" s="151"/>
      <c r="N24" s="151"/>
      <c r="O24" s="336"/>
      <c r="P24" s="336"/>
      <c r="Q24" s="336"/>
      <c r="R24" s="336"/>
      <c r="S24" s="336"/>
      <c r="T24" s="336"/>
      <c r="U24" s="336"/>
      <c r="V24" s="336"/>
      <c r="W24" s="336"/>
      <c r="X24" s="336"/>
      <c r="Y24" s="336"/>
      <c r="Z24" s="336"/>
      <c r="AA24" s="336"/>
      <c r="AB24" s="336"/>
      <c r="AC24" s="336"/>
      <c r="AD24" s="336"/>
      <c r="AE24" s="336"/>
      <c r="AF24" s="153"/>
    </row>
    <row r="25" spans="1:32" ht="14" customHeight="1">
      <c r="A25" s="360"/>
      <c r="B25" s="358"/>
      <c r="C25" s="151"/>
      <c r="D25" s="151"/>
      <c r="E25" s="151"/>
      <c r="F25" s="151"/>
      <c r="G25" s="151"/>
      <c r="H25" s="151"/>
      <c r="I25" s="151"/>
      <c r="J25" s="152">
        <v>3</v>
      </c>
      <c r="K25" s="151"/>
      <c r="L25" s="151"/>
      <c r="M25" s="151"/>
      <c r="N25" s="151"/>
      <c r="O25" s="336"/>
      <c r="P25" s="336"/>
      <c r="Q25" s="336"/>
      <c r="R25" s="336"/>
      <c r="S25" s="336"/>
      <c r="T25" s="336"/>
      <c r="U25" s="336"/>
      <c r="V25" s="336"/>
      <c r="W25" s="336"/>
      <c r="X25" s="336"/>
      <c r="Y25" s="336"/>
      <c r="Z25" s="336"/>
      <c r="AA25" s="336"/>
      <c r="AB25" s="336"/>
      <c r="AC25" s="336"/>
      <c r="AD25" s="336"/>
      <c r="AE25" s="336"/>
      <c r="AF25" s="153"/>
    </row>
    <row r="26" spans="1:32" ht="14" customHeight="1">
      <c r="A26" s="360"/>
      <c r="B26" s="358"/>
      <c r="C26" s="151"/>
      <c r="D26" s="151"/>
      <c r="E26" s="151"/>
      <c r="F26" s="151"/>
      <c r="G26" s="151"/>
      <c r="H26" s="151"/>
      <c r="I26" s="151"/>
      <c r="J26" s="151"/>
      <c r="K26" s="152">
        <v>5</v>
      </c>
      <c r="L26" s="151"/>
      <c r="M26" s="151"/>
      <c r="N26" s="151"/>
      <c r="O26" s="336"/>
      <c r="P26" s="336"/>
      <c r="Q26" s="336"/>
      <c r="R26" s="336"/>
      <c r="S26" s="336"/>
      <c r="T26" s="336"/>
      <c r="U26" s="336"/>
      <c r="V26" s="336"/>
      <c r="W26" s="336"/>
      <c r="X26" s="336"/>
      <c r="Y26" s="336"/>
      <c r="Z26" s="336"/>
      <c r="AA26" s="336"/>
      <c r="AB26" s="336"/>
      <c r="AC26" s="336"/>
      <c r="AD26" s="336"/>
      <c r="AE26" s="336"/>
      <c r="AF26" s="153"/>
    </row>
    <row r="27" spans="1:32" ht="14" customHeight="1">
      <c r="A27" s="360"/>
      <c r="B27" s="358"/>
      <c r="C27" s="151"/>
      <c r="D27" s="151"/>
      <c r="E27" s="151"/>
      <c r="F27" s="151"/>
      <c r="G27" s="151"/>
      <c r="H27" s="151"/>
      <c r="I27" s="151"/>
      <c r="J27" s="151"/>
      <c r="K27" s="151"/>
      <c r="L27" s="152">
        <v>5</v>
      </c>
      <c r="M27" s="151"/>
      <c r="N27" s="151"/>
      <c r="O27" s="336"/>
      <c r="P27" s="336"/>
      <c r="Q27" s="336"/>
      <c r="R27" s="336"/>
      <c r="S27" s="336"/>
      <c r="T27" s="336"/>
      <c r="U27" s="336"/>
      <c r="V27" s="336"/>
      <c r="W27" s="336"/>
      <c r="X27" s="336"/>
      <c r="Y27" s="336"/>
      <c r="Z27" s="336"/>
      <c r="AA27" s="336"/>
      <c r="AB27" s="336"/>
      <c r="AC27" s="336"/>
      <c r="AD27" s="336"/>
      <c r="AE27" s="336"/>
      <c r="AF27" s="153"/>
    </row>
    <row r="28" spans="1:32" ht="14" customHeight="1">
      <c r="A28" s="360"/>
      <c r="B28" s="358"/>
      <c r="C28" s="151"/>
      <c r="D28" s="151"/>
      <c r="E28" s="151"/>
      <c r="F28" s="151"/>
      <c r="G28" s="151"/>
      <c r="H28" s="151"/>
      <c r="I28" s="151"/>
      <c r="J28" s="151"/>
      <c r="K28" s="151"/>
      <c r="L28" s="151"/>
      <c r="M28" s="152">
        <v>5</v>
      </c>
      <c r="N28" s="151"/>
      <c r="O28" s="336"/>
      <c r="P28" s="336"/>
      <c r="Q28" s="336"/>
      <c r="R28" s="336"/>
      <c r="S28" s="336"/>
      <c r="T28" s="336"/>
      <c r="U28" s="336"/>
      <c r="V28" s="336"/>
      <c r="W28" s="336"/>
      <c r="X28" s="336"/>
      <c r="Y28" s="336"/>
      <c r="Z28" s="336"/>
      <c r="AA28" s="336"/>
      <c r="AB28" s="336"/>
      <c r="AC28" s="336"/>
      <c r="AD28" s="336"/>
      <c r="AE28" s="336"/>
      <c r="AF28" s="153"/>
    </row>
    <row r="29" spans="1:32" ht="15" customHeight="1" thickBot="1">
      <c r="A29" s="361"/>
      <c r="B29" s="359"/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5">
        <v>4</v>
      </c>
      <c r="O29" s="337"/>
      <c r="P29" s="337"/>
      <c r="Q29" s="337"/>
      <c r="R29" s="337"/>
      <c r="S29" s="337"/>
      <c r="T29" s="337"/>
      <c r="U29" s="337"/>
      <c r="V29" s="337"/>
      <c r="W29" s="337"/>
      <c r="X29" s="337"/>
      <c r="Y29" s="337"/>
      <c r="Z29" s="337"/>
      <c r="AA29" s="337"/>
      <c r="AB29" s="337"/>
      <c r="AC29" s="337"/>
      <c r="AD29" s="337"/>
      <c r="AE29" s="337"/>
      <c r="AF29" s="156"/>
    </row>
    <row r="30" spans="1:32" ht="19.25" customHeight="1">
      <c r="A30" s="348">
        <v>2</v>
      </c>
      <c r="B30" s="349" t="s">
        <v>246</v>
      </c>
      <c r="C30" s="148">
        <v>1</v>
      </c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149"/>
      <c r="O30" s="351">
        <f>C30+D31+E32+F33+G34+H35+I36+J37+K38+L39+M40+N41</f>
        <v>50</v>
      </c>
      <c r="P30" s="351">
        <v>50000</v>
      </c>
      <c r="Q30" s="351">
        <v>10200</v>
      </c>
      <c r="R30" s="351"/>
      <c r="S30" s="351"/>
      <c r="T30" s="351">
        <v>170000</v>
      </c>
      <c r="U30" s="351"/>
      <c r="V30" s="351"/>
      <c r="W30" s="351"/>
      <c r="X30" s="351">
        <v>50000</v>
      </c>
      <c r="Y30" s="351"/>
      <c r="Z30" s="351"/>
      <c r="AA30" s="351"/>
      <c r="AB30" s="351"/>
      <c r="AC30" s="351"/>
      <c r="AD30" s="351"/>
      <c r="AE30" s="351">
        <f>SUM(P30:AD30)</f>
        <v>280200</v>
      </c>
      <c r="AF30" s="157"/>
    </row>
    <row r="31" spans="1:32">
      <c r="A31" s="343"/>
      <c r="B31" s="350"/>
      <c r="C31" s="151"/>
      <c r="D31" s="152">
        <v>17</v>
      </c>
      <c r="E31" s="151"/>
      <c r="F31" s="151"/>
      <c r="G31" s="151"/>
      <c r="H31" s="151"/>
      <c r="I31" s="151"/>
      <c r="J31" s="151"/>
      <c r="K31" s="151"/>
      <c r="L31" s="151"/>
      <c r="M31" s="151"/>
      <c r="N31" s="151"/>
      <c r="O31" s="336"/>
      <c r="P31" s="336"/>
      <c r="Q31" s="336"/>
      <c r="R31" s="336"/>
      <c r="S31" s="336"/>
      <c r="T31" s="336"/>
      <c r="U31" s="336"/>
      <c r="V31" s="336"/>
      <c r="W31" s="336"/>
      <c r="X31" s="336"/>
      <c r="Y31" s="336"/>
      <c r="Z31" s="336"/>
      <c r="AA31" s="336"/>
      <c r="AB31" s="336"/>
      <c r="AC31" s="336"/>
      <c r="AD31" s="336"/>
      <c r="AE31" s="336"/>
      <c r="AF31" s="153"/>
    </row>
    <row r="32" spans="1:32">
      <c r="A32" s="343"/>
      <c r="B32" s="350"/>
      <c r="C32" s="151"/>
      <c r="D32" s="151"/>
      <c r="E32" s="152">
        <v>1</v>
      </c>
      <c r="F32" s="151"/>
      <c r="G32" s="151"/>
      <c r="H32" s="151"/>
      <c r="I32" s="151"/>
      <c r="J32" s="151"/>
      <c r="K32" s="151"/>
      <c r="L32" s="151"/>
      <c r="M32" s="151"/>
      <c r="N32" s="151"/>
      <c r="O32" s="336"/>
      <c r="P32" s="336"/>
      <c r="Q32" s="336"/>
      <c r="R32" s="336"/>
      <c r="S32" s="336"/>
      <c r="T32" s="336"/>
      <c r="U32" s="336"/>
      <c r="V32" s="336"/>
      <c r="W32" s="336"/>
      <c r="X32" s="336"/>
      <c r="Y32" s="336"/>
      <c r="Z32" s="336"/>
      <c r="AA32" s="336"/>
      <c r="AB32" s="336"/>
      <c r="AC32" s="336"/>
      <c r="AD32" s="336"/>
      <c r="AE32" s="336"/>
      <c r="AF32" s="153"/>
    </row>
    <row r="33" spans="1:32">
      <c r="A33" s="343"/>
      <c r="B33" s="350"/>
      <c r="C33" s="151"/>
      <c r="D33" s="151"/>
      <c r="E33" s="151"/>
      <c r="F33" s="152">
        <v>5</v>
      </c>
      <c r="G33" s="151"/>
      <c r="H33" s="151"/>
      <c r="I33" s="151"/>
      <c r="J33" s="151"/>
      <c r="K33" s="151"/>
      <c r="L33" s="151"/>
      <c r="M33" s="151"/>
      <c r="N33" s="151"/>
      <c r="O33" s="336"/>
      <c r="P33" s="336"/>
      <c r="Q33" s="336"/>
      <c r="R33" s="336"/>
      <c r="S33" s="336"/>
      <c r="T33" s="336"/>
      <c r="U33" s="336"/>
      <c r="V33" s="336"/>
      <c r="W33" s="336"/>
      <c r="X33" s="336"/>
      <c r="Y33" s="336"/>
      <c r="Z33" s="336"/>
      <c r="AA33" s="336"/>
      <c r="AB33" s="336"/>
      <c r="AC33" s="336"/>
      <c r="AD33" s="336"/>
      <c r="AE33" s="336"/>
      <c r="AF33" s="153"/>
    </row>
    <row r="34" spans="1:32">
      <c r="A34" s="343"/>
      <c r="B34" s="350"/>
      <c r="C34" s="151"/>
      <c r="D34" s="151"/>
      <c r="E34" s="151"/>
      <c r="F34" s="151"/>
      <c r="G34" s="152">
        <v>1</v>
      </c>
      <c r="H34" s="151"/>
      <c r="I34" s="151"/>
      <c r="J34" s="151"/>
      <c r="K34" s="151"/>
      <c r="L34" s="151"/>
      <c r="M34" s="151"/>
      <c r="N34" s="151"/>
      <c r="O34" s="336"/>
      <c r="P34" s="336"/>
      <c r="Q34" s="336"/>
      <c r="R34" s="336"/>
      <c r="S34" s="336"/>
      <c r="T34" s="336"/>
      <c r="U34" s="336"/>
      <c r="V34" s="336"/>
      <c r="W34" s="336"/>
      <c r="X34" s="336"/>
      <c r="Y34" s="336"/>
      <c r="Z34" s="336"/>
      <c r="AA34" s="336"/>
      <c r="AB34" s="336"/>
      <c r="AC34" s="336"/>
      <c r="AD34" s="336"/>
      <c r="AE34" s="336"/>
      <c r="AF34" s="153"/>
    </row>
    <row r="35" spans="1:32">
      <c r="A35" s="343"/>
      <c r="B35" s="350"/>
      <c r="C35" s="151"/>
      <c r="D35" s="151"/>
      <c r="E35" s="151"/>
      <c r="F35" s="151"/>
      <c r="G35" s="151"/>
      <c r="H35" s="152">
        <v>1</v>
      </c>
      <c r="I35" s="151"/>
      <c r="J35" s="151"/>
      <c r="K35" s="151"/>
      <c r="L35" s="151"/>
      <c r="M35" s="151"/>
      <c r="N35" s="151"/>
      <c r="O35" s="336"/>
      <c r="P35" s="336"/>
      <c r="Q35" s="336"/>
      <c r="R35" s="336"/>
      <c r="S35" s="336"/>
      <c r="T35" s="336"/>
      <c r="U35" s="336"/>
      <c r="V35" s="336"/>
      <c r="W35" s="336"/>
      <c r="X35" s="336"/>
      <c r="Y35" s="336"/>
      <c r="Z35" s="336"/>
      <c r="AA35" s="336"/>
      <c r="AB35" s="336"/>
      <c r="AC35" s="336"/>
      <c r="AD35" s="336"/>
      <c r="AE35" s="336"/>
      <c r="AF35" s="153"/>
    </row>
    <row r="36" spans="1:32">
      <c r="A36" s="343"/>
      <c r="B36" s="350"/>
      <c r="C36" s="151"/>
      <c r="D36" s="151"/>
      <c r="E36" s="151"/>
      <c r="F36" s="151"/>
      <c r="G36" s="151"/>
      <c r="H36" s="151"/>
      <c r="I36" s="152">
        <v>2</v>
      </c>
      <c r="J36" s="151"/>
      <c r="K36" s="151"/>
      <c r="L36" s="151"/>
      <c r="M36" s="151"/>
      <c r="N36" s="151"/>
      <c r="O36" s="336"/>
      <c r="P36" s="336"/>
      <c r="Q36" s="336"/>
      <c r="R36" s="336"/>
      <c r="S36" s="336"/>
      <c r="T36" s="336"/>
      <c r="U36" s="336"/>
      <c r="V36" s="336"/>
      <c r="W36" s="336"/>
      <c r="X36" s="336"/>
      <c r="Y36" s="336"/>
      <c r="Z36" s="336"/>
      <c r="AA36" s="336"/>
      <c r="AB36" s="336"/>
      <c r="AC36" s="336"/>
      <c r="AD36" s="336"/>
      <c r="AE36" s="336"/>
      <c r="AF36" s="153"/>
    </row>
    <row r="37" spans="1:32">
      <c r="A37" s="343"/>
      <c r="B37" s="350"/>
      <c r="C37" s="151"/>
      <c r="D37" s="151"/>
      <c r="E37" s="151"/>
      <c r="F37" s="151"/>
      <c r="G37" s="151"/>
      <c r="H37" s="151"/>
      <c r="I37" s="151"/>
      <c r="J37" s="152">
        <v>1</v>
      </c>
      <c r="K37" s="151"/>
      <c r="L37" s="151"/>
      <c r="M37" s="151"/>
      <c r="N37" s="151"/>
      <c r="O37" s="336"/>
      <c r="P37" s="336"/>
      <c r="Q37" s="336"/>
      <c r="R37" s="336"/>
      <c r="S37" s="336"/>
      <c r="T37" s="336"/>
      <c r="U37" s="336"/>
      <c r="V37" s="336"/>
      <c r="W37" s="336"/>
      <c r="X37" s="336"/>
      <c r="Y37" s="336"/>
      <c r="Z37" s="336"/>
      <c r="AA37" s="336"/>
      <c r="AB37" s="336"/>
      <c r="AC37" s="336"/>
      <c r="AD37" s="336"/>
      <c r="AE37" s="336"/>
      <c r="AF37" s="153"/>
    </row>
    <row r="38" spans="1:32">
      <c r="A38" s="343"/>
      <c r="B38" s="350"/>
      <c r="C38" s="151"/>
      <c r="D38" s="151"/>
      <c r="E38" s="151"/>
      <c r="F38" s="151"/>
      <c r="G38" s="151"/>
      <c r="H38" s="151"/>
      <c r="I38" s="151"/>
      <c r="J38" s="151"/>
      <c r="K38" s="152">
        <v>2</v>
      </c>
      <c r="L38" s="151"/>
      <c r="M38" s="151"/>
      <c r="N38" s="151"/>
      <c r="O38" s="336"/>
      <c r="P38" s="336"/>
      <c r="Q38" s="336"/>
      <c r="R38" s="336"/>
      <c r="S38" s="336"/>
      <c r="T38" s="336"/>
      <c r="U38" s="336"/>
      <c r="V38" s="336"/>
      <c r="W38" s="336"/>
      <c r="X38" s="336"/>
      <c r="Y38" s="336"/>
      <c r="Z38" s="336"/>
      <c r="AA38" s="336"/>
      <c r="AB38" s="336"/>
      <c r="AC38" s="336"/>
      <c r="AD38" s="336"/>
      <c r="AE38" s="336"/>
      <c r="AF38" s="153"/>
    </row>
    <row r="39" spans="1:32">
      <c r="A39" s="343"/>
      <c r="B39" s="350"/>
      <c r="C39" s="151"/>
      <c r="D39" s="151"/>
      <c r="E39" s="151"/>
      <c r="F39" s="151"/>
      <c r="G39" s="151"/>
      <c r="H39" s="151"/>
      <c r="I39" s="151"/>
      <c r="J39" s="151"/>
      <c r="K39" s="151"/>
      <c r="L39" s="152">
        <v>1</v>
      </c>
      <c r="M39" s="151"/>
      <c r="N39" s="151"/>
      <c r="O39" s="336"/>
      <c r="P39" s="336"/>
      <c r="Q39" s="336"/>
      <c r="R39" s="336"/>
      <c r="S39" s="336"/>
      <c r="T39" s="336"/>
      <c r="U39" s="336"/>
      <c r="V39" s="336"/>
      <c r="W39" s="336"/>
      <c r="X39" s="336"/>
      <c r="Y39" s="336"/>
      <c r="Z39" s="336"/>
      <c r="AA39" s="336"/>
      <c r="AB39" s="336"/>
      <c r="AC39" s="336"/>
      <c r="AD39" s="336"/>
      <c r="AE39" s="336"/>
      <c r="AF39" s="153"/>
    </row>
    <row r="40" spans="1:32">
      <c r="A40" s="343"/>
      <c r="B40" s="350"/>
      <c r="C40" s="151"/>
      <c r="D40" s="151"/>
      <c r="E40" s="151"/>
      <c r="F40" s="151"/>
      <c r="G40" s="151"/>
      <c r="H40" s="151"/>
      <c r="I40" s="151"/>
      <c r="J40" s="151"/>
      <c r="K40" s="151"/>
      <c r="L40" s="151"/>
      <c r="M40" s="152">
        <v>17</v>
      </c>
      <c r="N40" s="151"/>
      <c r="O40" s="336"/>
      <c r="P40" s="336"/>
      <c r="Q40" s="336"/>
      <c r="R40" s="336"/>
      <c r="S40" s="336"/>
      <c r="T40" s="336"/>
      <c r="U40" s="336"/>
      <c r="V40" s="336"/>
      <c r="W40" s="336"/>
      <c r="X40" s="336"/>
      <c r="Y40" s="336"/>
      <c r="Z40" s="336"/>
      <c r="AA40" s="336"/>
      <c r="AB40" s="336"/>
      <c r="AC40" s="336"/>
      <c r="AD40" s="336"/>
      <c r="AE40" s="336"/>
      <c r="AF40" s="153"/>
    </row>
    <row r="41" spans="1:32" ht="96" customHeight="1" thickBot="1">
      <c r="A41" s="344"/>
      <c r="B41" s="352"/>
      <c r="C41" s="154"/>
      <c r="D41" s="154"/>
      <c r="E41" s="154"/>
      <c r="F41" s="154"/>
      <c r="G41" s="154"/>
      <c r="H41" s="158"/>
      <c r="I41" s="158"/>
      <c r="J41" s="158"/>
      <c r="K41" s="158"/>
      <c r="L41" s="158"/>
      <c r="M41" s="158"/>
      <c r="N41" s="159">
        <v>1</v>
      </c>
      <c r="O41" s="336"/>
      <c r="P41" s="353"/>
      <c r="Q41" s="353"/>
      <c r="R41" s="353"/>
      <c r="S41" s="353"/>
      <c r="T41" s="353"/>
      <c r="U41" s="353"/>
      <c r="V41" s="353"/>
      <c r="W41" s="353"/>
      <c r="X41" s="353"/>
      <c r="Y41" s="353"/>
      <c r="Z41" s="353"/>
      <c r="AA41" s="353"/>
      <c r="AB41" s="353"/>
      <c r="AC41" s="353"/>
      <c r="AD41" s="353"/>
      <c r="AE41" s="337"/>
      <c r="AF41" s="160"/>
    </row>
    <row r="42" spans="1:32">
      <c r="A42" s="348">
        <v>2</v>
      </c>
      <c r="B42" s="349" t="s">
        <v>398</v>
      </c>
      <c r="C42" s="148">
        <v>1</v>
      </c>
      <c r="D42" s="149"/>
      <c r="E42" s="149"/>
      <c r="F42" s="149"/>
      <c r="G42" s="161"/>
      <c r="H42" s="151"/>
      <c r="I42" s="151"/>
      <c r="J42" s="151"/>
      <c r="K42" s="151"/>
      <c r="L42" s="151"/>
      <c r="M42" s="151"/>
      <c r="N42" s="151"/>
      <c r="O42" s="356">
        <f>C42+D43+E44+F45+G46+H47+I48+J49+K50+L51+M52+N53</f>
        <v>17</v>
      </c>
      <c r="P42" s="356">
        <v>10000</v>
      </c>
      <c r="Q42" s="356">
        <v>8500</v>
      </c>
      <c r="R42" s="356"/>
      <c r="S42" s="356">
        <v>30000</v>
      </c>
      <c r="T42" s="356">
        <v>34000</v>
      </c>
      <c r="U42" s="356"/>
      <c r="V42" s="356"/>
      <c r="W42" s="356"/>
      <c r="X42" s="356"/>
      <c r="Y42" s="356"/>
      <c r="Z42" s="356"/>
      <c r="AA42" s="356"/>
      <c r="AB42" s="356"/>
      <c r="AC42" s="356"/>
      <c r="AD42" s="356"/>
      <c r="AE42" s="351">
        <f>SUM(P42:AD42)</f>
        <v>82500</v>
      </c>
      <c r="AF42" s="151"/>
    </row>
    <row r="43" spans="1:32">
      <c r="A43" s="343"/>
      <c r="B43" s="350"/>
      <c r="C43" s="151"/>
      <c r="D43" s="152">
        <v>2</v>
      </c>
      <c r="E43" s="151"/>
      <c r="F43" s="151"/>
      <c r="G43" s="162"/>
      <c r="H43" s="151"/>
      <c r="I43" s="151"/>
      <c r="J43" s="151"/>
      <c r="K43" s="151"/>
      <c r="L43" s="151"/>
      <c r="M43" s="151"/>
      <c r="N43" s="151"/>
      <c r="O43" s="336"/>
      <c r="P43" s="336"/>
      <c r="Q43" s="336"/>
      <c r="R43" s="336"/>
      <c r="S43" s="336"/>
      <c r="T43" s="336"/>
      <c r="U43" s="336"/>
      <c r="V43" s="336"/>
      <c r="W43" s="336"/>
      <c r="X43" s="336"/>
      <c r="Y43" s="336"/>
      <c r="Z43" s="336"/>
      <c r="AA43" s="336"/>
      <c r="AB43" s="336"/>
      <c r="AC43" s="336"/>
      <c r="AD43" s="336"/>
      <c r="AE43" s="336"/>
      <c r="AF43" s="151"/>
    </row>
    <row r="44" spans="1:32">
      <c r="A44" s="343"/>
      <c r="B44" s="350"/>
      <c r="C44" s="151"/>
      <c r="D44" s="151"/>
      <c r="E44" s="152">
        <v>1</v>
      </c>
      <c r="F44" s="151"/>
      <c r="G44" s="162"/>
      <c r="H44" s="151"/>
      <c r="I44" s="151"/>
      <c r="J44" s="151"/>
      <c r="K44" s="151"/>
      <c r="L44" s="151"/>
      <c r="M44" s="151"/>
      <c r="N44" s="151"/>
      <c r="O44" s="336"/>
      <c r="P44" s="336"/>
      <c r="Q44" s="336"/>
      <c r="R44" s="336"/>
      <c r="S44" s="336"/>
      <c r="T44" s="336"/>
      <c r="U44" s="336"/>
      <c r="V44" s="336"/>
      <c r="W44" s="336"/>
      <c r="X44" s="336"/>
      <c r="Y44" s="336"/>
      <c r="Z44" s="336"/>
      <c r="AA44" s="336"/>
      <c r="AB44" s="336"/>
      <c r="AC44" s="336"/>
      <c r="AD44" s="336"/>
      <c r="AE44" s="336"/>
      <c r="AF44" s="151"/>
    </row>
    <row r="45" spans="1:32">
      <c r="A45" s="343"/>
      <c r="B45" s="350"/>
      <c r="C45" s="151"/>
      <c r="D45" s="151"/>
      <c r="E45" s="151"/>
      <c r="F45" s="152">
        <v>2</v>
      </c>
      <c r="G45" s="162"/>
      <c r="H45" s="151"/>
      <c r="I45" s="151"/>
      <c r="J45" s="151"/>
      <c r="K45" s="151"/>
      <c r="L45" s="151"/>
      <c r="M45" s="151"/>
      <c r="N45" s="151"/>
      <c r="O45" s="336"/>
      <c r="P45" s="336"/>
      <c r="Q45" s="336"/>
      <c r="R45" s="336"/>
      <c r="S45" s="336"/>
      <c r="T45" s="336"/>
      <c r="U45" s="336"/>
      <c r="V45" s="336"/>
      <c r="W45" s="336"/>
      <c r="X45" s="336"/>
      <c r="Y45" s="336"/>
      <c r="Z45" s="336"/>
      <c r="AA45" s="336"/>
      <c r="AB45" s="336"/>
      <c r="AC45" s="336"/>
      <c r="AD45" s="336"/>
      <c r="AE45" s="336"/>
      <c r="AF45" s="151"/>
    </row>
    <row r="46" spans="1:32">
      <c r="A46" s="343"/>
      <c r="B46" s="350"/>
      <c r="C46" s="151"/>
      <c r="D46" s="151"/>
      <c r="E46" s="151"/>
      <c r="F46" s="151"/>
      <c r="G46" s="163">
        <v>1</v>
      </c>
      <c r="H46" s="151"/>
      <c r="I46" s="151"/>
      <c r="J46" s="151"/>
      <c r="K46" s="151"/>
      <c r="L46" s="151"/>
      <c r="M46" s="151"/>
      <c r="N46" s="151"/>
      <c r="O46" s="336"/>
      <c r="P46" s="336"/>
      <c r="Q46" s="336"/>
      <c r="R46" s="336"/>
      <c r="S46" s="336"/>
      <c r="T46" s="336"/>
      <c r="U46" s="336"/>
      <c r="V46" s="336"/>
      <c r="W46" s="336"/>
      <c r="X46" s="336"/>
      <c r="Y46" s="336"/>
      <c r="Z46" s="336"/>
      <c r="AA46" s="336"/>
      <c r="AB46" s="336"/>
      <c r="AC46" s="336"/>
      <c r="AD46" s="336"/>
      <c r="AE46" s="336"/>
      <c r="AF46" s="151"/>
    </row>
    <row r="47" spans="1:32">
      <c r="A47" s="343"/>
      <c r="B47" s="350"/>
      <c r="C47" s="151"/>
      <c r="D47" s="151"/>
      <c r="E47" s="151"/>
      <c r="F47" s="151"/>
      <c r="G47" s="162"/>
      <c r="H47" s="152">
        <v>1</v>
      </c>
      <c r="I47" s="151"/>
      <c r="J47" s="151"/>
      <c r="K47" s="151"/>
      <c r="L47" s="151"/>
      <c r="M47" s="151"/>
      <c r="N47" s="151"/>
      <c r="O47" s="336"/>
      <c r="P47" s="336"/>
      <c r="Q47" s="336"/>
      <c r="R47" s="336"/>
      <c r="S47" s="336"/>
      <c r="T47" s="336"/>
      <c r="U47" s="336"/>
      <c r="V47" s="336"/>
      <c r="W47" s="336"/>
      <c r="X47" s="336"/>
      <c r="Y47" s="336"/>
      <c r="Z47" s="336"/>
      <c r="AA47" s="336"/>
      <c r="AB47" s="336"/>
      <c r="AC47" s="336"/>
      <c r="AD47" s="336"/>
      <c r="AE47" s="336"/>
      <c r="AF47" s="151"/>
    </row>
    <row r="48" spans="1:32">
      <c r="A48" s="343"/>
      <c r="B48" s="350"/>
      <c r="C48" s="151"/>
      <c r="D48" s="151"/>
      <c r="E48" s="151"/>
      <c r="F48" s="151"/>
      <c r="G48" s="162"/>
      <c r="H48" s="151"/>
      <c r="I48" s="152">
        <v>2</v>
      </c>
      <c r="J48" s="151"/>
      <c r="K48" s="151"/>
      <c r="L48" s="151"/>
      <c r="M48" s="151"/>
      <c r="N48" s="151"/>
      <c r="O48" s="336"/>
      <c r="P48" s="336"/>
      <c r="Q48" s="336"/>
      <c r="R48" s="336"/>
      <c r="S48" s="336"/>
      <c r="T48" s="336"/>
      <c r="U48" s="336"/>
      <c r="V48" s="336"/>
      <c r="W48" s="336"/>
      <c r="X48" s="336"/>
      <c r="Y48" s="336"/>
      <c r="Z48" s="336"/>
      <c r="AA48" s="336"/>
      <c r="AB48" s="336"/>
      <c r="AC48" s="336"/>
      <c r="AD48" s="336"/>
      <c r="AE48" s="336"/>
      <c r="AF48" s="151"/>
    </row>
    <row r="49" spans="1:32">
      <c r="A49" s="343"/>
      <c r="B49" s="350"/>
      <c r="C49" s="151"/>
      <c r="D49" s="151"/>
      <c r="E49" s="151"/>
      <c r="F49" s="151"/>
      <c r="G49" s="162"/>
      <c r="H49" s="151"/>
      <c r="I49" s="151"/>
      <c r="J49" s="152">
        <v>1</v>
      </c>
      <c r="K49" s="151"/>
      <c r="L49" s="151"/>
      <c r="M49" s="151"/>
      <c r="N49" s="151"/>
      <c r="O49" s="336"/>
      <c r="P49" s="336"/>
      <c r="Q49" s="336"/>
      <c r="R49" s="336"/>
      <c r="S49" s="336"/>
      <c r="T49" s="336"/>
      <c r="U49" s="336"/>
      <c r="V49" s="336"/>
      <c r="W49" s="336"/>
      <c r="X49" s="336"/>
      <c r="Y49" s="336"/>
      <c r="Z49" s="336"/>
      <c r="AA49" s="336"/>
      <c r="AB49" s="336"/>
      <c r="AC49" s="336"/>
      <c r="AD49" s="336"/>
      <c r="AE49" s="336"/>
      <c r="AF49" s="151"/>
    </row>
    <row r="50" spans="1:32">
      <c r="A50" s="343"/>
      <c r="B50" s="350"/>
      <c r="C50" s="151"/>
      <c r="D50" s="151"/>
      <c r="E50" s="151"/>
      <c r="F50" s="151"/>
      <c r="G50" s="162"/>
      <c r="H50" s="151"/>
      <c r="I50" s="151"/>
      <c r="J50" s="151"/>
      <c r="K50" s="152">
        <v>2</v>
      </c>
      <c r="L50" s="151"/>
      <c r="M50" s="151"/>
      <c r="N50" s="151"/>
      <c r="O50" s="336"/>
      <c r="P50" s="336"/>
      <c r="Q50" s="336"/>
      <c r="R50" s="336"/>
      <c r="S50" s="336"/>
      <c r="T50" s="336"/>
      <c r="U50" s="336"/>
      <c r="V50" s="336"/>
      <c r="W50" s="336"/>
      <c r="X50" s="336"/>
      <c r="Y50" s="336"/>
      <c r="Z50" s="336"/>
      <c r="AA50" s="336"/>
      <c r="AB50" s="336"/>
      <c r="AC50" s="336"/>
      <c r="AD50" s="336"/>
      <c r="AE50" s="336"/>
      <c r="AF50" s="151"/>
    </row>
    <row r="51" spans="1:32">
      <c r="A51" s="343"/>
      <c r="B51" s="350"/>
      <c r="C51" s="151"/>
      <c r="D51" s="151"/>
      <c r="E51" s="151"/>
      <c r="F51" s="151"/>
      <c r="G51" s="162"/>
      <c r="H51" s="151"/>
      <c r="I51" s="151"/>
      <c r="J51" s="151"/>
      <c r="K51" s="151"/>
      <c r="L51" s="152">
        <v>1</v>
      </c>
      <c r="M51" s="151"/>
      <c r="N51" s="151"/>
      <c r="O51" s="336"/>
      <c r="P51" s="336"/>
      <c r="Q51" s="336"/>
      <c r="R51" s="336"/>
      <c r="S51" s="336"/>
      <c r="T51" s="336"/>
      <c r="U51" s="336"/>
      <c r="V51" s="336"/>
      <c r="W51" s="336"/>
      <c r="X51" s="336"/>
      <c r="Y51" s="336"/>
      <c r="Z51" s="336"/>
      <c r="AA51" s="336"/>
      <c r="AB51" s="336"/>
      <c r="AC51" s="336"/>
      <c r="AD51" s="336"/>
      <c r="AE51" s="336"/>
      <c r="AF51" s="151"/>
    </row>
    <row r="52" spans="1:32">
      <c r="A52" s="343"/>
      <c r="B52" s="350"/>
      <c r="C52" s="151"/>
      <c r="D52" s="151"/>
      <c r="E52" s="151"/>
      <c r="F52" s="151"/>
      <c r="G52" s="162"/>
      <c r="H52" s="151"/>
      <c r="I52" s="151"/>
      <c r="J52" s="151"/>
      <c r="K52" s="151"/>
      <c r="L52" s="151"/>
      <c r="M52" s="152">
        <v>2</v>
      </c>
      <c r="N52" s="151"/>
      <c r="O52" s="336"/>
      <c r="P52" s="336"/>
      <c r="Q52" s="336"/>
      <c r="R52" s="336"/>
      <c r="S52" s="336"/>
      <c r="T52" s="336"/>
      <c r="U52" s="336"/>
      <c r="V52" s="336"/>
      <c r="W52" s="336"/>
      <c r="X52" s="336"/>
      <c r="Y52" s="336"/>
      <c r="Z52" s="336"/>
      <c r="AA52" s="336"/>
      <c r="AB52" s="336"/>
      <c r="AC52" s="336"/>
      <c r="AD52" s="336"/>
      <c r="AE52" s="336"/>
      <c r="AF52" s="151"/>
    </row>
    <row r="53" spans="1:32">
      <c r="A53" s="343"/>
      <c r="B53" s="350"/>
      <c r="C53" s="158"/>
      <c r="D53" s="158"/>
      <c r="E53" s="158"/>
      <c r="F53" s="158"/>
      <c r="G53" s="164"/>
      <c r="H53" s="151"/>
      <c r="I53" s="151"/>
      <c r="J53" s="151"/>
      <c r="K53" s="151"/>
      <c r="L53" s="151"/>
      <c r="M53" s="151"/>
      <c r="N53" s="152">
        <v>1</v>
      </c>
      <c r="O53" s="336"/>
      <c r="P53" s="336"/>
      <c r="Q53" s="336"/>
      <c r="R53" s="336"/>
      <c r="S53" s="336"/>
      <c r="T53" s="336"/>
      <c r="U53" s="336"/>
      <c r="V53" s="336"/>
      <c r="W53" s="336"/>
      <c r="X53" s="336"/>
      <c r="Y53" s="336"/>
      <c r="Z53" s="336"/>
      <c r="AA53" s="336"/>
      <c r="AB53" s="336"/>
      <c r="AC53" s="336"/>
      <c r="AD53" s="336"/>
      <c r="AE53" s="353"/>
      <c r="AF53" s="151"/>
    </row>
    <row r="54" spans="1:32" ht="24">
      <c r="A54" s="2">
        <v>3</v>
      </c>
      <c r="B54" s="6" t="s">
        <v>66</v>
      </c>
      <c r="C54" s="151"/>
      <c r="D54" s="151"/>
      <c r="E54" s="151"/>
      <c r="F54" s="151"/>
      <c r="G54" s="151"/>
      <c r="H54" s="165"/>
      <c r="I54" s="151"/>
      <c r="J54" s="151"/>
      <c r="K54" s="151"/>
      <c r="L54" s="151"/>
      <c r="M54" s="151"/>
      <c r="N54" s="151"/>
      <c r="O54" s="151">
        <v>1</v>
      </c>
      <c r="P54" s="151">
        <v>10000</v>
      </c>
      <c r="Q54" s="151">
        <v>1500</v>
      </c>
      <c r="R54" s="151"/>
      <c r="S54" s="151"/>
      <c r="T54" s="151">
        <v>17000</v>
      </c>
      <c r="U54" s="151"/>
      <c r="V54" s="151"/>
      <c r="W54" s="151"/>
      <c r="X54" s="151">
        <v>12000</v>
      </c>
      <c r="Y54" s="151"/>
      <c r="Z54" s="151"/>
      <c r="AA54" s="151"/>
      <c r="AB54" s="151"/>
      <c r="AC54" s="151"/>
      <c r="AD54" s="151"/>
      <c r="AE54" s="149">
        <f t="shared" ref="AE54:AE71" si="0">SUM(P54:AD54)</f>
        <v>40500</v>
      </c>
      <c r="AF54" s="151"/>
    </row>
    <row r="55" spans="1:32" ht="48">
      <c r="A55" s="2">
        <v>3</v>
      </c>
      <c r="B55" s="4" t="s">
        <v>65</v>
      </c>
      <c r="C55" s="151"/>
      <c r="D55" s="151"/>
      <c r="E55" s="151"/>
      <c r="F55" s="151"/>
      <c r="G55" s="151"/>
      <c r="H55" s="165"/>
      <c r="I55" s="151"/>
      <c r="J55" s="151"/>
      <c r="K55" s="151"/>
      <c r="L55" s="151"/>
      <c r="M55" s="151"/>
      <c r="N55" s="151"/>
      <c r="O55" s="151"/>
      <c r="P55" s="151"/>
      <c r="Q55" s="151"/>
      <c r="R55" s="151"/>
      <c r="S55" s="151">
        <v>22000</v>
      </c>
      <c r="T55" s="151"/>
      <c r="U55" s="151"/>
      <c r="V55" s="151"/>
      <c r="W55" s="151"/>
      <c r="X55" s="151"/>
      <c r="Y55" s="151"/>
      <c r="Z55" s="151"/>
      <c r="AA55" s="151"/>
      <c r="AB55" s="151"/>
      <c r="AC55" s="151"/>
      <c r="AD55" s="151"/>
      <c r="AE55" s="151">
        <f t="shared" si="0"/>
        <v>22000</v>
      </c>
      <c r="AF55" s="151"/>
    </row>
    <row r="56" spans="1:32" ht="27.75" customHeight="1">
      <c r="A56" s="2">
        <v>4</v>
      </c>
      <c r="B56" s="4" t="s">
        <v>75</v>
      </c>
      <c r="C56" s="151"/>
      <c r="D56" s="151"/>
      <c r="E56" s="151"/>
      <c r="F56" s="151"/>
      <c r="G56" s="151"/>
      <c r="H56" s="165"/>
      <c r="I56" s="151"/>
      <c r="J56" s="151"/>
      <c r="K56" s="151"/>
      <c r="L56" s="151"/>
      <c r="M56" s="151"/>
      <c r="N56" s="151"/>
      <c r="O56" s="151"/>
      <c r="P56" s="151"/>
      <c r="Q56" s="151"/>
      <c r="R56" s="151"/>
      <c r="S56" s="151">
        <v>16000</v>
      </c>
      <c r="T56" s="151"/>
      <c r="U56" s="151"/>
      <c r="V56" s="151"/>
      <c r="W56" s="151"/>
      <c r="X56" s="151"/>
      <c r="Y56" s="151"/>
      <c r="Z56" s="151"/>
      <c r="AA56" s="151"/>
      <c r="AB56" s="151"/>
      <c r="AC56" s="151"/>
      <c r="AD56" s="151"/>
      <c r="AE56" s="195">
        <f t="shared" si="0"/>
        <v>16000</v>
      </c>
      <c r="AF56" s="151"/>
    </row>
    <row r="57" spans="1:32" ht="19.25" customHeight="1">
      <c r="A57" s="2">
        <v>5</v>
      </c>
      <c r="B57" s="4" t="s">
        <v>59</v>
      </c>
      <c r="C57" s="151"/>
      <c r="D57" s="151"/>
      <c r="E57" s="151"/>
      <c r="F57" s="151"/>
      <c r="G57" s="151"/>
      <c r="H57" s="165"/>
      <c r="I57" s="151"/>
      <c r="J57" s="151"/>
      <c r="K57" s="151"/>
      <c r="L57" s="151"/>
      <c r="M57" s="151"/>
      <c r="N57" s="151"/>
      <c r="O57" s="151"/>
      <c r="P57" s="151"/>
      <c r="Q57" s="151"/>
      <c r="R57" s="151"/>
      <c r="S57" s="151">
        <v>16000</v>
      </c>
      <c r="T57" s="151"/>
      <c r="U57" s="151"/>
      <c r="V57" s="151"/>
      <c r="W57" s="151"/>
      <c r="X57" s="151"/>
      <c r="Y57" s="151"/>
      <c r="Z57" s="151"/>
      <c r="AA57" s="151"/>
      <c r="AB57" s="151"/>
      <c r="AC57" s="151"/>
      <c r="AD57" s="151"/>
      <c r="AE57" s="195">
        <f t="shared" si="0"/>
        <v>16000</v>
      </c>
      <c r="AF57" s="151"/>
    </row>
    <row r="58" spans="1:32" ht="19.25" customHeight="1">
      <c r="A58" s="2">
        <v>6</v>
      </c>
      <c r="B58" s="4" t="s">
        <v>60</v>
      </c>
      <c r="C58" s="151"/>
      <c r="D58" s="151"/>
      <c r="E58" s="151"/>
      <c r="F58" s="151"/>
      <c r="G58" s="151"/>
      <c r="H58" s="165"/>
      <c r="I58" s="151"/>
      <c r="J58" s="151"/>
      <c r="K58" s="151"/>
      <c r="L58" s="151"/>
      <c r="M58" s="151"/>
      <c r="N58" s="151"/>
      <c r="O58" s="151"/>
      <c r="P58" s="151"/>
      <c r="Q58" s="151"/>
      <c r="R58" s="151"/>
      <c r="S58" s="151">
        <v>16000</v>
      </c>
      <c r="T58" s="151"/>
      <c r="U58" s="151"/>
      <c r="V58" s="151"/>
      <c r="W58" s="151"/>
      <c r="X58" s="151"/>
      <c r="Y58" s="151"/>
      <c r="Z58" s="151"/>
      <c r="AA58" s="151"/>
      <c r="AB58" s="151"/>
      <c r="AC58" s="151"/>
      <c r="AD58" s="151"/>
      <c r="AE58" s="195">
        <f t="shared" si="0"/>
        <v>16000</v>
      </c>
      <c r="AF58" s="151"/>
    </row>
    <row r="59" spans="1:32" ht="19.25" customHeight="1">
      <c r="A59" s="2">
        <v>7</v>
      </c>
      <c r="B59" s="4" t="s">
        <v>72</v>
      </c>
      <c r="C59" s="151"/>
      <c r="D59" s="151"/>
      <c r="E59" s="151"/>
      <c r="F59" s="151"/>
      <c r="G59" s="151"/>
      <c r="H59" s="165"/>
      <c r="I59" s="151"/>
      <c r="J59" s="151"/>
      <c r="K59" s="151"/>
      <c r="L59" s="151"/>
      <c r="M59" s="151"/>
      <c r="N59" s="151"/>
      <c r="O59" s="151"/>
      <c r="P59" s="151"/>
      <c r="Q59" s="151"/>
      <c r="R59" s="151"/>
      <c r="S59" s="151">
        <v>10000</v>
      </c>
      <c r="T59" s="151"/>
      <c r="U59" s="151"/>
      <c r="V59" s="151"/>
      <c r="W59" s="151"/>
      <c r="X59" s="151"/>
      <c r="Y59" s="151">
        <v>53000</v>
      </c>
      <c r="Z59" s="151"/>
      <c r="AA59" s="151"/>
      <c r="AB59" s="151"/>
      <c r="AC59" s="151"/>
      <c r="AD59" s="151"/>
      <c r="AE59" s="195">
        <f t="shared" si="0"/>
        <v>63000</v>
      </c>
      <c r="AF59" s="151"/>
    </row>
    <row r="60" spans="1:32" ht="19.25" customHeight="1">
      <c r="A60" s="2">
        <v>8</v>
      </c>
      <c r="B60" s="4" t="s">
        <v>41</v>
      </c>
      <c r="C60" s="151"/>
      <c r="D60" s="151"/>
      <c r="E60" s="151"/>
      <c r="F60" s="151"/>
      <c r="G60" s="151"/>
      <c r="H60" s="165"/>
      <c r="I60" s="151"/>
      <c r="J60" s="151"/>
      <c r="K60" s="151"/>
      <c r="L60" s="151"/>
      <c r="M60" s="151"/>
      <c r="N60" s="151"/>
      <c r="O60" s="151"/>
      <c r="P60" s="151"/>
      <c r="Q60" s="151"/>
      <c r="R60" s="151"/>
      <c r="S60" s="151"/>
      <c r="T60" s="151"/>
      <c r="U60" s="151"/>
      <c r="V60" s="151"/>
      <c r="W60" s="151"/>
      <c r="X60" s="151"/>
      <c r="Y60" s="151">
        <v>30000</v>
      </c>
      <c r="Z60" s="151">
        <v>100000</v>
      </c>
      <c r="AA60" s="151"/>
      <c r="AB60" s="151"/>
      <c r="AC60" s="151"/>
      <c r="AD60" s="151"/>
      <c r="AE60" s="195">
        <f t="shared" si="0"/>
        <v>130000</v>
      </c>
      <c r="AF60" s="151"/>
    </row>
    <row r="61" spans="1:32" ht="19.25" customHeight="1">
      <c r="A61" s="2">
        <v>9</v>
      </c>
      <c r="B61" s="1" t="s">
        <v>74</v>
      </c>
      <c r="C61" s="151"/>
      <c r="D61" s="151"/>
      <c r="E61" s="151"/>
      <c r="F61" s="151"/>
      <c r="G61" s="151"/>
      <c r="H61" s="165"/>
      <c r="I61" s="151"/>
      <c r="J61" s="151"/>
      <c r="K61" s="151"/>
      <c r="L61" s="151"/>
      <c r="M61" s="151"/>
      <c r="N61" s="151"/>
      <c r="O61" s="151"/>
      <c r="P61" s="151">
        <v>30000</v>
      </c>
      <c r="Q61" s="151"/>
      <c r="R61" s="151"/>
      <c r="S61" s="151"/>
      <c r="T61" s="151"/>
      <c r="U61" s="151"/>
      <c r="V61" s="151"/>
      <c r="W61" s="151"/>
      <c r="X61" s="151"/>
      <c r="Y61" s="151"/>
      <c r="Z61" s="151"/>
      <c r="AA61" s="151"/>
      <c r="AB61" s="151"/>
      <c r="AC61" s="151"/>
      <c r="AD61" s="151"/>
      <c r="AE61" s="151">
        <f t="shared" si="0"/>
        <v>30000</v>
      </c>
      <c r="AF61" s="151"/>
    </row>
    <row r="62" spans="1:32" ht="19.25" customHeight="1">
      <c r="A62" s="2">
        <v>10</v>
      </c>
      <c r="B62" s="1" t="s">
        <v>395</v>
      </c>
      <c r="C62" s="151"/>
      <c r="D62" s="151"/>
      <c r="E62" s="151"/>
      <c r="F62" s="151"/>
      <c r="G62" s="151"/>
      <c r="H62" s="165"/>
      <c r="I62" s="151"/>
      <c r="J62" s="151"/>
      <c r="K62" s="151"/>
      <c r="L62" s="151"/>
      <c r="M62" s="151"/>
      <c r="N62" s="151"/>
      <c r="O62" s="151"/>
      <c r="P62" s="151"/>
      <c r="Q62" s="151"/>
      <c r="R62" s="151"/>
      <c r="S62" s="151"/>
      <c r="T62" s="151"/>
      <c r="U62" s="151"/>
      <c r="V62" s="151"/>
      <c r="W62" s="151"/>
      <c r="X62" s="151"/>
      <c r="Y62" s="151"/>
      <c r="Z62" s="151"/>
      <c r="AA62" s="151"/>
      <c r="AB62" s="151"/>
      <c r="AC62" s="151"/>
      <c r="AD62" s="151"/>
      <c r="AE62" s="151"/>
      <c r="AF62" s="151"/>
    </row>
    <row r="63" spans="1:32" ht="19.25" customHeight="1">
      <c r="A63" s="2">
        <v>11</v>
      </c>
      <c r="B63" s="92" t="s">
        <v>245</v>
      </c>
      <c r="C63" s="151"/>
      <c r="D63" s="151"/>
      <c r="E63" s="151"/>
      <c r="F63" s="151"/>
      <c r="G63" s="151"/>
      <c r="H63" s="165"/>
      <c r="I63" s="151"/>
      <c r="J63" s="151"/>
      <c r="K63" s="151"/>
      <c r="L63" s="151"/>
      <c r="M63" s="151"/>
      <c r="N63" s="151"/>
      <c r="O63" s="151"/>
      <c r="P63" s="151"/>
      <c r="Q63" s="151"/>
      <c r="R63" s="151"/>
      <c r="S63" s="151"/>
      <c r="T63" s="151"/>
      <c r="U63" s="151"/>
      <c r="V63" s="151"/>
      <c r="W63" s="151"/>
      <c r="X63" s="151"/>
      <c r="Y63" s="151"/>
      <c r="Z63" s="151">
        <v>30000</v>
      </c>
      <c r="AA63" s="151"/>
      <c r="AB63" s="151">
        <v>40000</v>
      </c>
      <c r="AC63" s="151"/>
      <c r="AD63" s="151"/>
      <c r="AE63" s="151">
        <f t="shared" si="0"/>
        <v>70000</v>
      </c>
      <c r="AF63" s="151"/>
    </row>
    <row r="64" spans="1:32" ht="19.25" customHeight="1">
      <c r="A64" s="2">
        <v>12</v>
      </c>
      <c r="B64" s="1" t="s">
        <v>81</v>
      </c>
      <c r="C64" s="151"/>
      <c r="D64" s="151"/>
      <c r="E64" s="151"/>
      <c r="F64" s="151"/>
      <c r="G64" s="151"/>
      <c r="H64" s="165"/>
      <c r="I64" s="151"/>
      <c r="J64" s="151"/>
      <c r="K64" s="151"/>
      <c r="L64" s="151"/>
      <c r="M64" s="151"/>
      <c r="N64" s="151"/>
      <c r="O64" s="151"/>
      <c r="P64" s="151"/>
      <c r="Q64" s="151"/>
      <c r="R64" s="151"/>
      <c r="S64" s="151"/>
      <c r="T64" s="151"/>
      <c r="U64" s="151"/>
      <c r="V64" s="151"/>
      <c r="W64" s="151">
        <v>50000</v>
      </c>
      <c r="X64" s="151"/>
      <c r="Y64" s="151"/>
      <c r="Z64" s="151"/>
      <c r="AA64" s="151"/>
      <c r="AB64" s="151"/>
      <c r="AC64" s="151"/>
      <c r="AD64" s="151"/>
      <c r="AE64" s="151">
        <f t="shared" si="0"/>
        <v>50000</v>
      </c>
      <c r="AF64" s="151"/>
    </row>
    <row r="65" spans="1:32">
      <c r="A65" s="2">
        <v>13</v>
      </c>
      <c r="B65" s="318" t="s">
        <v>403</v>
      </c>
      <c r="C65" s="151"/>
      <c r="D65" s="151"/>
      <c r="E65" s="151"/>
      <c r="F65" s="151"/>
      <c r="G65" s="151"/>
      <c r="H65" s="165"/>
      <c r="I65" s="151"/>
      <c r="J65" s="151"/>
      <c r="K65" s="151"/>
      <c r="L65" s="151"/>
      <c r="M65" s="151"/>
      <c r="N65" s="151"/>
      <c r="O65" s="151"/>
      <c r="P65" s="151"/>
      <c r="Q65" s="151"/>
      <c r="R65" s="151"/>
      <c r="S65" s="151"/>
      <c r="T65" s="151"/>
      <c r="U65" s="151"/>
      <c r="V65" s="151"/>
      <c r="W65" s="151"/>
      <c r="X65" s="151"/>
      <c r="Y65" s="151"/>
      <c r="Z65" s="151"/>
      <c r="AA65" s="151"/>
      <c r="AB65" s="151"/>
      <c r="AC65" s="151"/>
      <c r="AD65" s="151"/>
      <c r="AE65" s="151"/>
      <c r="AF65" s="151"/>
    </row>
    <row r="66" spans="1:32" ht="24">
      <c r="A66" s="2">
        <v>14</v>
      </c>
      <c r="B66" s="132" t="s">
        <v>400</v>
      </c>
      <c r="C66" s="151"/>
      <c r="D66" s="151"/>
      <c r="E66" s="151"/>
      <c r="F66" s="151"/>
      <c r="G66" s="151"/>
      <c r="H66" s="165"/>
      <c r="I66" s="151"/>
      <c r="J66" s="151"/>
      <c r="K66" s="151"/>
      <c r="L66" s="151"/>
      <c r="M66" s="151"/>
      <c r="N66" s="151"/>
      <c r="O66" s="151"/>
      <c r="P66" s="151"/>
      <c r="Q66" s="151"/>
      <c r="R66" s="151"/>
      <c r="S66" s="151"/>
      <c r="T66" s="151"/>
      <c r="U66" s="151"/>
      <c r="V66" s="151"/>
      <c r="W66" s="151"/>
      <c r="X66" s="151"/>
      <c r="Y66" s="151"/>
      <c r="Z66" s="151"/>
      <c r="AA66" s="151"/>
      <c r="AB66" s="151"/>
      <c r="AC66" s="151"/>
      <c r="AD66" s="151"/>
      <c r="AE66" s="151">
        <f t="shared" si="0"/>
        <v>0</v>
      </c>
      <c r="AF66" s="151"/>
    </row>
    <row r="67" spans="1:32" ht="24">
      <c r="A67" s="2">
        <v>15</v>
      </c>
      <c r="B67" s="132" t="s">
        <v>399</v>
      </c>
      <c r="C67" s="151"/>
      <c r="D67" s="151"/>
      <c r="E67" s="151" t="s">
        <v>82</v>
      </c>
      <c r="F67" s="151"/>
      <c r="G67" s="151"/>
      <c r="H67" s="165"/>
      <c r="I67" s="151"/>
      <c r="J67" s="151"/>
      <c r="K67" s="151"/>
      <c r="L67" s="151"/>
      <c r="M67" s="151"/>
      <c r="N67" s="151"/>
      <c r="O67" s="151"/>
      <c r="P67" s="151"/>
      <c r="Q67" s="151"/>
      <c r="R67" s="151"/>
      <c r="S67" s="151"/>
      <c r="T67" s="151"/>
      <c r="U67" s="151"/>
      <c r="V67" s="151"/>
      <c r="W67" s="151"/>
      <c r="X67" s="151"/>
      <c r="Y67" s="151"/>
      <c r="Z67" s="151"/>
      <c r="AA67" s="151"/>
      <c r="AB67" s="151"/>
      <c r="AC67" s="151"/>
      <c r="AD67" s="151"/>
      <c r="AE67" s="151">
        <f t="shared" si="0"/>
        <v>0</v>
      </c>
      <c r="AF67" s="151"/>
    </row>
    <row r="68" spans="1:32" ht="27.75" customHeight="1">
      <c r="A68" s="2">
        <v>16</v>
      </c>
      <c r="B68" s="132" t="s">
        <v>401</v>
      </c>
      <c r="C68" s="151"/>
      <c r="D68" s="151"/>
      <c r="E68" s="151"/>
      <c r="F68" s="151"/>
      <c r="G68" s="151"/>
      <c r="H68" s="151"/>
      <c r="I68" s="151"/>
      <c r="J68" s="151"/>
      <c r="K68" s="151"/>
      <c r="L68" s="151"/>
      <c r="M68" s="151"/>
      <c r="N68" s="151"/>
      <c r="O68" s="151"/>
      <c r="P68" s="151"/>
      <c r="Q68" s="151"/>
      <c r="R68" s="151"/>
      <c r="S68" s="151"/>
      <c r="T68" s="151"/>
      <c r="U68" s="151"/>
      <c r="V68" s="151"/>
      <c r="W68" s="151"/>
      <c r="X68" s="151"/>
      <c r="Y68" s="151"/>
      <c r="Z68" s="151"/>
      <c r="AA68" s="151"/>
      <c r="AB68" s="151"/>
      <c r="AC68" s="151"/>
      <c r="AD68" s="151"/>
      <c r="AE68" s="151">
        <f t="shared" si="0"/>
        <v>0</v>
      </c>
      <c r="AF68" s="151"/>
    </row>
    <row r="69" spans="1:32" ht="40.25" customHeight="1">
      <c r="A69" s="2">
        <v>17</v>
      </c>
      <c r="B69" s="132" t="s">
        <v>402</v>
      </c>
      <c r="C69" s="151"/>
      <c r="D69" s="151"/>
      <c r="E69" s="151"/>
      <c r="F69" s="151"/>
      <c r="G69" s="151"/>
      <c r="H69" s="151"/>
      <c r="I69" s="151"/>
      <c r="J69" s="151"/>
      <c r="K69" s="151"/>
      <c r="L69" s="151"/>
      <c r="M69" s="151"/>
      <c r="N69" s="151"/>
      <c r="O69" s="151"/>
      <c r="P69" s="151"/>
      <c r="Q69" s="151"/>
      <c r="R69" s="151"/>
      <c r="S69" s="151"/>
      <c r="T69" s="151"/>
      <c r="U69" s="151"/>
      <c r="V69" s="151"/>
      <c r="W69" s="151"/>
      <c r="X69" s="151"/>
      <c r="Y69" s="151"/>
      <c r="Z69" s="151"/>
      <c r="AA69" s="151"/>
      <c r="AB69" s="151"/>
      <c r="AC69" s="151"/>
      <c r="AD69" s="151"/>
      <c r="AE69" s="151">
        <f t="shared" si="0"/>
        <v>0</v>
      </c>
      <c r="AF69" s="151"/>
    </row>
    <row r="70" spans="1:32" ht="38" customHeight="1">
      <c r="A70" s="2">
        <v>18</v>
      </c>
      <c r="B70" s="132" t="s">
        <v>244</v>
      </c>
      <c r="C70" s="151"/>
      <c r="D70" s="151"/>
      <c r="E70" s="151"/>
      <c r="F70" s="151"/>
      <c r="G70" s="151"/>
      <c r="H70" s="151"/>
      <c r="I70" s="151"/>
      <c r="J70" s="151"/>
      <c r="K70" s="151"/>
      <c r="L70" s="151"/>
      <c r="M70" s="151"/>
      <c r="N70" s="151"/>
      <c r="O70" s="151"/>
      <c r="P70" s="151"/>
      <c r="Q70" s="151"/>
      <c r="R70" s="151"/>
      <c r="S70" s="151"/>
      <c r="T70" s="151"/>
      <c r="U70" s="151"/>
      <c r="V70" s="151"/>
      <c r="W70" s="151"/>
      <c r="X70" s="151"/>
      <c r="Y70" s="151"/>
      <c r="Z70" s="151"/>
      <c r="AA70" s="151"/>
      <c r="AB70" s="151"/>
      <c r="AC70" s="151"/>
      <c r="AD70" s="151"/>
      <c r="AE70" s="151">
        <f t="shared" si="0"/>
        <v>0</v>
      </c>
      <c r="AF70" s="151"/>
    </row>
    <row r="71" spans="1:32" ht="24">
      <c r="A71" s="2">
        <v>19</v>
      </c>
      <c r="B71" s="132" t="s">
        <v>78</v>
      </c>
      <c r="C71" s="151"/>
      <c r="D71" s="151"/>
      <c r="E71" s="151"/>
      <c r="F71" s="151"/>
      <c r="G71" s="151"/>
      <c r="H71" s="151"/>
      <c r="I71" s="151"/>
      <c r="J71" s="151"/>
      <c r="K71" s="151"/>
      <c r="L71" s="151"/>
      <c r="M71" s="151"/>
      <c r="N71" s="151"/>
      <c r="O71" s="151"/>
      <c r="P71" s="151"/>
      <c r="Q71" s="151"/>
      <c r="R71" s="151"/>
      <c r="S71" s="151"/>
      <c r="T71" s="151"/>
      <c r="U71" s="151"/>
      <c r="V71" s="151"/>
      <c r="W71" s="151"/>
      <c r="X71" s="151"/>
      <c r="Y71" s="151"/>
      <c r="Z71" s="151"/>
      <c r="AA71" s="151"/>
      <c r="AB71" s="151"/>
      <c r="AC71" s="151"/>
      <c r="AD71" s="151"/>
      <c r="AE71" s="151">
        <f t="shared" si="0"/>
        <v>0</v>
      </c>
      <c r="AF71" s="151"/>
    </row>
    <row r="72" spans="1:32" ht="36" customHeight="1">
      <c r="A72" s="2">
        <v>20</v>
      </c>
      <c r="B72" s="317" t="s">
        <v>77</v>
      </c>
      <c r="C72" s="151"/>
      <c r="D72" s="151"/>
      <c r="E72" s="151"/>
      <c r="F72" s="151"/>
      <c r="G72" s="151"/>
      <c r="H72" s="151"/>
      <c r="I72" s="151"/>
      <c r="J72" s="151"/>
      <c r="K72" s="151"/>
      <c r="L72" s="151"/>
      <c r="M72" s="151"/>
      <c r="N72" s="151"/>
      <c r="O72" s="151"/>
      <c r="P72" s="151"/>
      <c r="Q72" s="151"/>
      <c r="R72" s="151"/>
      <c r="S72" s="151"/>
      <c r="T72" s="151"/>
      <c r="U72" s="151"/>
      <c r="V72" s="151"/>
      <c r="W72" s="151"/>
      <c r="X72" s="151"/>
      <c r="Y72" s="151"/>
      <c r="Z72" s="151"/>
      <c r="AA72" s="151"/>
      <c r="AB72" s="151"/>
      <c r="AC72" s="151"/>
      <c r="AD72" s="151"/>
      <c r="AE72" s="151">
        <f t="shared" ref="AE72:AE74" si="1">SUM(P72:AD72)</f>
        <v>0</v>
      </c>
      <c r="AF72" s="151"/>
    </row>
    <row r="73" spans="1:32" ht="27" customHeight="1">
      <c r="A73" s="2">
        <v>21</v>
      </c>
      <c r="B73" s="133" t="s">
        <v>79</v>
      </c>
      <c r="C73" s="151"/>
      <c r="D73" s="151"/>
      <c r="E73" s="151"/>
      <c r="F73" s="151"/>
      <c r="G73" s="151"/>
      <c r="H73" s="151"/>
      <c r="I73" s="151"/>
      <c r="J73" s="151"/>
      <c r="K73" s="151"/>
      <c r="L73" s="151"/>
      <c r="M73" s="151"/>
      <c r="N73" s="151"/>
      <c r="O73" s="151"/>
      <c r="P73" s="151"/>
      <c r="Q73" s="151"/>
      <c r="R73" s="151"/>
      <c r="S73" s="151"/>
      <c r="T73" s="151"/>
      <c r="U73" s="151"/>
      <c r="V73" s="151"/>
      <c r="W73" s="151"/>
      <c r="X73" s="151"/>
      <c r="Y73" s="151"/>
      <c r="Z73" s="151"/>
      <c r="AA73" s="151"/>
      <c r="AB73" s="151"/>
      <c r="AC73" s="151"/>
      <c r="AD73" s="151"/>
      <c r="AE73" s="151">
        <f t="shared" si="1"/>
        <v>0</v>
      </c>
      <c r="AF73" s="151"/>
    </row>
    <row r="74" spans="1:32" ht="36" customHeight="1" thickBot="1">
      <c r="A74" s="207">
        <v>22</v>
      </c>
      <c r="B74" s="316"/>
      <c r="C74" s="151"/>
      <c r="D74" s="151"/>
      <c r="E74" s="151"/>
      <c r="F74" s="151"/>
      <c r="G74" s="151"/>
      <c r="H74" s="151"/>
      <c r="I74" s="151"/>
      <c r="J74" s="151"/>
      <c r="K74" s="151"/>
      <c r="L74" s="151"/>
      <c r="M74" s="151"/>
      <c r="N74" s="151"/>
      <c r="O74" s="151"/>
      <c r="P74" s="151"/>
      <c r="Q74" s="151"/>
      <c r="R74" s="151"/>
      <c r="S74" s="151"/>
      <c r="T74" s="151"/>
      <c r="U74" s="151"/>
      <c r="V74" s="151"/>
      <c r="W74" s="151"/>
      <c r="X74" s="151"/>
      <c r="Y74" s="151"/>
      <c r="Z74" s="151"/>
      <c r="AA74" s="151"/>
      <c r="AB74" s="151"/>
      <c r="AC74" s="151"/>
      <c r="AD74" s="151"/>
      <c r="AE74" s="151">
        <f t="shared" si="1"/>
        <v>0</v>
      </c>
      <c r="AF74" s="151"/>
    </row>
    <row r="75" spans="1:32" s="168" customFormat="1" ht="13" thickBot="1">
      <c r="A75" s="354" t="s">
        <v>207</v>
      </c>
      <c r="B75" s="355"/>
      <c r="C75" s="166"/>
      <c r="D75" s="166"/>
      <c r="E75" s="166"/>
      <c r="F75" s="166"/>
      <c r="G75" s="166"/>
      <c r="H75" s="166"/>
      <c r="I75" s="166"/>
      <c r="J75" s="166"/>
      <c r="K75" s="166"/>
      <c r="L75" s="166"/>
      <c r="M75" s="166"/>
      <c r="N75" s="166"/>
      <c r="O75" s="166"/>
      <c r="P75" s="166">
        <f t="shared" ref="P75:AE75" si="2">SUM(P6:P74)</f>
        <v>130000</v>
      </c>
      <c r="Q75" s="166">
        <f t="shared" si="2"/>
        <v>67680</v>
      </c>
      <c r="R75" s="166">
        <f t="shared" si="2"/>
        <v>0</v>
      </c>
      <c r="S75" s="166">
        <f t="shared" si="2"/>
        <v>110000</v>
      </c>
      <c r="T75" s="166">
        <f t="shared" si="2"/>
        <v>221000</v>
      </c>
      <c r="U75" s="166">
        <f t="shared" si="2"/>
        <v>200000</v>
      </c>
      <c r="V75" s="166">
        <f t="shared" si="2"/>
        <v>0</v>
      </c>
      <c r="W75" s="166">
        <f t="shared" si="2"/>
        <v>530000</v>
      </c>
      <c r="X75" s="166">
        <f t="shared" si="2"/>
        <v>562000</v>
      </c>
      <c r="Y75" s="166">
        <f t="shared" si="2"/>
        <v>83000</v>
      </c>
      <c r="Z75" s="166">
        <f t="shared" si="2"/>
        <v>130000</v>
      </c>
      <c r="AA75" s="166">
        <f t="shared" si="2"/>
        <v>61600</v>
      </c>
      <c r="AB75" s="166">
        <f t="shared" si="2"/>
        <v>40000</v>
      </c>
      <c r="AC75" s="166">
        <f t="shared" si="2"/>
        <v>0</v>
      </c>
      <c r="AD75" s="166">
        <f t="shared" si="2"/>
        <v>111000</v>
      </c>
      <c r="AE75" s="166">
        <f t="shared" si="2"/>
        <v>2246280</v>
      </c>
      <c r="AF75" s="167"/>
    </row>
    <row r="76" spans="1:32">
      <c r="B76" s="3"/>
      <c r="R76" s="12" t="s">
        <v>255</v>
      </c>
    </row>
    <row r="77" spans="1:32">
      <c r="B77" s="3"/>
    </row>
    <row r="78" spans="1:32">
      <c r="B78" s="3"/>
    </row>
    <row r="79" spans="1:32">
      <c r="B79" s="3"/>
    </row>
    <row r="80" spans="1:32">
      <c r="B80" s="3"/>
    </row>
    <row r="81" spans="2:2">
      <c r="B81" s="3"/>
    </row>
    <row r="82" spans="2:2">
      <c r="B82" s="3"/>
    </row>
    <row r="83" spans="2:2">
      <c r="B83" s="3"/>
    </row>
    <row r="84" spans="2:2">
      <c r="B84" s="3"/>
    </row>
    <row r="85" spans="2:2">
      <c r="B85" s="3"/>
    </row>
    <row r="86" spans="2:2">
      <c r="B86" s="3"/>
    </row>
    <row r="87" spans="2:2">
      <c r="B87" s="3"/>
    </row>
    <row r="88" spans="2:2">
      <c r="B88" s="3"/>
    </row>
    <row r="89" spans="2:2">
      <c r="B89" s="3"/>
    </row>
    <row r="90" spans="2:2">
      <c r="B90" s="3"/>
    </row>
  </sheetData>
  <mergeCells count="83">
    <mergeCell ref="AF4:AF5"/>
    <mergeCell ref="P4:AE4"/>
    <mergeCell ref="AD6:AD17"/>
    <mergeCell ref="AE42:AE53"/>
    <mergeCell ref="Q6:Q17"/>
    <mergeCell ref="Q18:Q29"/>
    <mergeCell ref="Q30:Q41"/>
    <mergeCell ref="Q42:Q53"/>
    <mergeCell ref="AD18:AD29"/>
    <mergeCell ref="AE30:AE41"/>
    <mergeCell ref="AE18:AE29"/>
    <mergeCell ref="X30:X41"/>
    <mergeCell ref="Y30:Y41"/>
    <mergeCell ref="AD30:AD41"/>
    <mergeCell ref="AA42:AA53"/>
    <mergeCell ref="AC42:AC53"/>
    <mergeCell ref="AD42:AD53"/>
    <mergeCell ref="Y42:Y53"/>
    <mergeCell ref="Z42:Z53"/>
    <mergeCell ref="AB42:AB53"/>
    <mergeCell ref="U42:U53"/>
    <mergeCell ref="V42:V53"/>
    <mergeCell ref="W42:W53"/>
    <mergeCell ref="X42:X53"/>
    <mergeCell ref="AE6:AE17"/>
    <mergeCell ref="P18:P29"/>
    <mergeCell ref="R18:R29"/>
    <mergeCell ref="S18:S29"/>
    <mergeCell ref="T18:T29"/>
    <mergeCell ref="U18:U29"/>
    <mergeCell ref="V18:V29"/>
    <mergeCell ref="W18:W29"/>
    <mergeCell ref="X18:X29"/>
    <mergeCell ref="Y18:Y29"/>
    <mergeCell ref="Z18:Z29"/>
    <mergeCell ref="AA18:AA29"/>
    <mergeCell ref="Y6:Y17"/>
    <mergeCell ref="Z6:Z17"/>
    <mergeCell ref="AA6:AA17"/>
    <mergeCell ref="AB6:AB17"/>
    <mergeCell ref="A75:B75"/>
    <mergeCell ref="P6:P17"/>
    <mergeCell ref="R6:R17"/>
    <mergeCell ref="S6:S17"/>
    <mergeCell ref="T6:T17"/>
    <mergeCell ref="R42:R53"/>
    <mergeCell ref="S42:S53"/>
    <mergeCell ref="T42:T53"/>
    <mergeCell ref="B18:B29"/>
    <mergeCell ref="A18:A29"/>
    <mergeCell ref="O18:O29"/>
    <mergeCell ref="O6:O17"/>
    <mergeCell ref="T30:T41"/>
    <mergeCell ref="O42:O53"/>
    <mergeCell ref="P42:P53"/>
    <mergeCell ref="P30:P41"/>
    <mergeCell ref="O30:O41"/>
    <mergeCell ref="B30:B41"/>
    <mergeCell ref="A30:A41"/>
    <mergeCell ref="AC6:AC17"/>
    <mergeCell ref="X6:X17"/>
    <mergeCell ref="AB18:AB29"/>
    <mergeCell ref="AC18:AC29"/>
    <mergeCell ref="U30:U41"/>
    <mergeCell ref="V30:V41"/>
    <mergeCell ref="W30:W41"/>
    <mergeCell ref="R30:R41"/>
    <mergeCell ref="S30:S41"/>
    <mergeCell ref="AC30:AC41"/>
    <mergeCell ref="Z30:Z41"/>
    <mergeCell ref="AA30:AA41"/>
    <mergeCell ref="AB30:AB41"/>
    <mergeCell ref="A6:A17"/>
    <mergeCell ref="B6:B17"/>
    <mergeCell ref="A4:A5"/>
    <mergeCell ref="B4:B5"/>
    <mergeCell ref="A42:A53"/>
    <mergeCell ref="B42:B53"/>
    <mergeCell ref="U6:U17"/>
    <mergeCell ref="V6:V17"/>
    <mergeCell ref="W6:W17"/>
    <mergeCell ref="C4:N4"/>
    <mergeCell ref="O4:O5"/>
  </mergeCells>
  <pageMargins left="0.70866141732283472" right="0.70866141732283472" top="0.74803149606299213" bottom="0.74803149606299213" header="0.31496062992125984" footer="0.31496062992125984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R65"/>
  <sheetViews>
    <sheetView topLeftCell="B1" zoomScale="90" zoomScaleNormal="90" zoomScalePageLayoutView="90" workbookViewId="0">
      <pane xSplit="3" ySplit="5" topLeftCell="E21" activePane="bottomRight" state="frozen"/>
      <selection activeCell="B1" sqref="B1"/>
      <selection pane="topRight" activeCell="E1" sqref="E1"/>
      <selection pane="bottomLeft" activeCell="B6" sqref="B6"/>
      <selection pane="bottomRight" activeCell="D47" sqref="D47"/>
    </sheetView>
  </sheetViews>
  <sheetFormatPr baseColWidth="10" defaultColWidth="8.6640625" defaultRowHeight="14" x14ac:dyDescent="0"/>
  <cols>
    <col min="1" max="1" width="6.1640625" style="191" customWidth="1"/>
    <col min="2" max="2" width="20.83203125" style="191" customWidth="1"/>
    <col min="3" max="3" width="25.83203125" style="191" customWidth="1"/>
    <col min="4" max="4" width="10" style="191" customWidth="1"/>
    <col min="5" max="6" width="12.6640625" style="191" customWidth="1"/>
    <col min="7" max="7" width="15.5" style="191" customWidth="1"/>
    <col min="8" max="8" width="13.1640625" style="191" customWidth="1"/>
    <col min="9" max="9" width="9.83203125" style="191" bestFit="1" customWidth="1"/>
    <col min="10" max="10" width="10.5" style="191" customWidth="1"/>
    <col min="11" max="11" width="11" style="191" customWidth="1"/>
    <col min="12" max="13" width="11.6640625" style="191" customWidth="1"/>
    <col min="14" max="14" width="13.33203125" style="191" customWidth="1"/>
    <col min="15" max="15" width="12.1640625" style="191" customWidth="1"/>
    <col min="16" max="16" width="11.6640625" style="191" customWidth="1"/>
    <col min="17" max="17" width="11.6640625" style="193" customWidth="1"/>
    <col min="18" max="18" width="33.6640625" style="191" customWidth="1"/>
    <col min="19" max="16384" width="8.6640625" style="191"/>
  </cols>
  <sheetData>
    <row r="2" spans="1:18" s="81" customFormat="1" ht="12">
      <c r="A2" s="98"/>
      <c r="B2" s="9" t="s">
        <v>35</v>
      </c>
      <c r="C2" s="175"/>
      <c r="Q2" s="176"/>
    </row>
    <row r="3" spans="1:18" s="81" customFormat="1" ht="13" thickBot="1">
      <c r="A3" s="98"/>
      <c r="B3" s="7"/>
      <c r="C3" s="175"/>
      <c r="Q3" s="176"/>
    </row>
    <row r="4" spans="1:18" s="97" customFormat="1" ht="12">
      <c r="A4" s="93"/>
      <c r="B4" s="368" t="s">
        <v>6</v>
      </c>
      <c r="C4" s="370" t="s">
        <v>34</v>
      </c>
      <c r="D4" s="370" t="s">
        <v>7</v>
      </c>
      <c r="E4" s="76" t="s">
        <v>8</v>
      </c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173"/>
      <c r="R4" s="362" t="s">
        <v>15</v>
      </c>
    </row>
    <row r="5" spans="1:18" s="97" customFormat="1" ht="25" thickBot="1">
      <c r="A5" s="93"/>
      <c r="B5" s="369"/>
      <c r="C5" s="371"/>
      <c r="D5" s="371"/>
      <c r="E5" s="94" t="s">
        <v>9</v>
      </c>
      <c r="F5" s="95" t="s">
        <v>209</v>
      </c>
      <c r="G5" s="95" t="s">
        <v>38</v>
      </c>
      <c r="H5" s="95" t="s">
        <v>17</v>
      </c>
      <c r="I5" s="95" t="s">
        <v>18</v>
      </c>
      <c r="J5" s="95" t="s">
        <v>42</v>
      </c>
      <c r="K5" s="95" t="s">
        <v>10</v>
      </c>
      <c r="L5" s="95" t="s">
        <v>213</v>
      </c>
      <c r="M5" s="96" t="s">
        <v>19</v>
      </c>
      <c r="N5" s="96" t="s">
        <v>208</v>
      </c>
      <c r="O5" s="96" t="s">
        <v>249</v>
      </c>
      <c r="P5" s="96" t="s">
        <v>212</v>
      </c>
      <c r="Q5" s="174" t="s">
        <v>39</v>
      </c>
      <c r="R5" s="363"/>
    </row>
    <row r="6" spans="1:18" s="81" customFormat="1" ht="12">
      <c r="A6" s="98"/>
      <c r="B6" s="364" t="s">
        <v>33</v>
      </c>
      <c r="C6" s="180" t="s">
        <v>12</v>
      </c>
      <c r="D6" s="181"/>
      <c r="E6" s="205"/>
      <c r="F6" s="205"/>
      <c r="G6" s="205">
        <v>80000</v>
      </c>
      <c r="H6" s="205"/>
      <c r="I6" s="205"/>
      <c r="J6" s="205"/>
      <c r="K6" s="205"/>
      <c r="L6" s="205"/>
      <c r="M6" s="205"/>
      <c r="N6" s="205"/>
      <c r="O6" s="205"/>
      <c r="P6" s="205"/>
      <c r="Q6" s="179">
        <f t="shared" ref="Q6:Q11" si="0">SUM(E6:P6)</f>
        <v>80000</v>
      </c>
      <c r="R6" s="181"/>
    </row>
    <row r="7" spans="1:18" s="81" customFormat="1" ht="12">
      <c r="A7" s="98"/>
      <c r="B7" s="364"/>
      <c r="C7" s="180" t="s">
        <v>49</v>
      </c>
      <c r="D7" s="194">
        <v>2</v>
      </c>
      <c r="E7" s="205"/>
      <c r="F7" s="205">
        <v>4080</v>
      </c>
      <c r="G7" s="205"/>
      <c r="H7" s="205"/>
      <c r="I7" s="205">
        <v>102000</v>
      </c>
      <c r="J7" s="205"/>
      <c r="K7" s="205"/>
      <c r="L7" s="205">
        <v>36000</v>
      </c>
      <c r="M7" s="205"/>
      <c r="N7" s="205"/>
      <c r="O7" s="205">
        <v>3071</v>
      </c>
      <c r="P7" s="205"/>
      <c r="Q7" s="179">
        <f t="shared" si="0"/>
        <v>145151</v>
      </c>
      <c r="R7" s="181"/>
    </row>
    <row r="8" spans="1:18" s="81" customFormat="1" ht="12">
      <c r="A8" s="98"/>
      <c r="B8" s="364"/>
      <c r="C8" s="180" t="s">
        <v>50</v>
      </c>
      <c r="D8" s="194">
        <v>13</v>
      </c>
      <c r="E8" s="205">
        <v>10000</v>
      </c>
      <c r="F8" s="205">
        <v>8160</v>
      </c>
      <c r="G8" s="205"/>
      <c r="H8" s="205">
        <v>126000</v>
      </c>
      <c r="I8" s="205"/>
      <c r="J8" s="205"/>
      <c r="K8" s="205"/>
      <c r="L8" s="205">
        <v>36000</v>
      </c>
      <c r="M8" s="205"/>
      <c r="N8" s="205"/>
      <c r="O8" s="205">
        <v>6143</v>
      </c>
      <c r="P8" s="205"/>
      <c r="Q8" s="179">
        <f t="shared" si="0"/>
        <v>186303</v>
      </c>
      <c r="R8" s="181"/>
    </row>
    <row r="9" spans="1:18" s="81" customFormat="1" ht="12">
      <c r="A9" s="98"/>
      <c r="B9" s="364"/>
      <c r="C9" s="182" t="s">
        <v>217</v>
      </c>
      <c r="D9" s="194">
        <v>2</v>
      </c>
      <c r="E9" s="205">
        <v>10000</v>
      </c>
      <c r="F9" s="205">
        <v>4896</v>
      </c>
      <c r="G9" s="205"/>
      <c r="H9" s="205"/>
      <c r="I9" s="205"/>
      <c r="J9" s="205"/>
      <c r="K9" s="205"/>
      <c r="L9" s="205"/>
      <c r="M9" s="205"/>
      <c r="N9" s="205"/>
      <c r="O9" s="205">
        <v>3685</v>
      </c>
      <c r="P9" s="205"/>
      <c r="Q9" s="179">
        <f t="shared" si="0"/>
        <v>18581</v>
      </c>
      <c r="R9" s="181"/>
    </row>
    <row r="10" spans="1:18" s="81" customFormat="1" ht="12">
      <c r="A10" s="98"/>
      <c r="B10" s="364"/>
      <c r="C10" s="180" t="s">
        <v>13</v>
      </c>
      <c r="D10" s="181"/>
      <c r="E10" s="205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179">
        <f t="shared" si="0"/>
        <v>0</v>
      </c>
      <c r="R10" s="181"/>
    </row>
    <row r="11" spans="1:18" s="81" customFormat="1" ht="13" thickBot="1">
      <c r="A11" s="98"/>
      <c r="B11" s="364"/>
      <c r="C11" s="180" t="s">
        <v>43</v>
      </c>
      <c r="D11" s="181"/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5"/>
      <c r="P11" s="205"/>
      <c r="Q11" s="179">
        <f t="shared" si="0"/>
        <v>0</v>
      </c>
      <c r="R11" s="181"/>
    </row>
    <row r="12" spans="1:18" s="81" customFormat="1" ht="12">
      <c r="A12" s="98"/>
      <c r="B12" s="372" t="s">
        <v>11</v>
      </c>
      <c r="C12" s="177" t="s">
        <v>12</v>
      </c>
      <c r="D12" s="178"/>
      <c r="E12" s="179"/>
      <c r="F12" s="179"/>
      <c r="G12" s="179">
        <v>50000</v>
      </c>
      <c r="H12" s="179"/>
      <c r="I12" s="179"/>
      <c r="J12" s="179"/>
      <c r="K12" s="179"/>
      <c r="L12" s="179"/>
      <c r="M12" s="179"/>
      <c r="N12" s="179"/>
      <c r="O12" s="179"/>
      <c r="P12" s="179"/>
      <c r="Q12" s="179">
        <f t="shared" ref="Q12:Q59" si="1">SUM(E12:P12)</f>
        <v>50000</v>
      </c>
      <c r="R12" s="178"/>
    </row>
    <row r="13" spans="1:18" s="81" customFormat="1" ht="12">
      <c r="A13" s="98"/>
      <c r="B13" s="364"/>
      <c r="C13" s="180" t="s">
        <v>49</v>
      </c>
      <c r="D13" s="181">
        <v>2</v>
      </c>
      <c r="E13" s="205">
        <v>1200</v>
      </c>
      <c r="F13" s="205">
        <v>3264</v>
      </c>
      <c r="G13" s="205"/>
      <c r="H13" s="205"/>
      <c r="I13" s="205">
        <v>34000</v>
      </c>
      <c r="J13" s="205"/>
      <c r="K13" s="205"/>
      <c r="L13" s="205">
        <v>14000</v>
      </c>
      <c r="M13" s="205"/>
      <c r="N13" s="205"/>
      <c r="O13" s="205">
        <v>2457</v>
      </c>
      <c r="P13" s="205"/>
      <c r="Q13" s="179">
        <f t="shared" si="1"/>
        <v>54921</v>
      </c>
      <c r="R13" s="181"/>
    </row>
    <row r="14" spans="1:18" s="81" customFormat="1" ht="12">
      <c r="A14" s="98"/>
      <c r="B14" s="364"/>
      <c r="C14" s="180" t="s">
        <v>50</v>
      </c>
      <c r="D14" s="181">
        <v>12</v>
      </c>
      <c r="E14" s="205">
        <v>3600</v>
      </c>
      <c r="F14" s="205">
        <v>14688</v>
      </c>
      <c r="G14" s="205"/>
      <c r="H14" s="205">
        <v>21000</v>
      </c>
      <c r="I14" s="205"/>
      <c r="J14" s="205"/>
      <c r="K14" s="205"/>
      <c r="L14" s="205">
        <v>14000</v>
      </c>
      <c r="M14" s="205"/>
      <c r="N14" s="205"/>
      <c r="O14" s="205">
        <v>11057</v>
      </c>
      <c r="P14" s="205"/>
      <c r="Q14" s="179">
        <f t="shared" si="1"/>
        <v>64345</v>
      </c>
      <c r="R14" s="181"/>
    </row>
    <row r="15" spans="1:18" s="81" customFormat="1" ht="12">
      <c r="A15" s="98"/>
      <c r="B15" s="364"/>
      <c r="C15" s="182" t="s">
        <v>217</v>
      </c>
      <c r="D15" s="181">
        <v>1</v>
      </c>
      <c r="E15" s="205"/>
      <c r="F15" s="205">
        <v>1224</v>
      </c>
      <c r="G15" s="205"/>
      <c r="H15" s="205"/>
      <c r="I15" s="205">
        <v>17000</v>
      </c>
      <c r="J15" s="205"/>
      <c r="K15" s="205"/>
      <c r="L15" s="205"/>
      <c r="M15" s="205"/>
      <c r="N15" s="205"/>
      <c r="O15" s="205">
        <v>921</v>
      </c>
      <c r="P15" s="205"/>
      <c r="Q15" s="179">
        <f t="shared" si="1"/>
        <v>19145</v>
      </c>
      <c r="R15" s="181"/>
    </row>
    <row r="16" spans="1:18" s="81" customFormat="1" ht="12">
      <c r="A16" s="98"/>
      <c r="B16" s="364"/>
      <c r="C16" s="180" t="s">
        <v>13</v>
      </c>
      <c r="D16" s="181">
        <v>1</v>
      </c>
      <c r="E16" s="205"/>
      <c r="F16" s="205"/>
      <c r="G16" s="205"/>
      <c r="H16" s="205"/>
      <c r="I16" s="205"/>
      <c r="J16" s="205"/>
      <c r="K16" s="205"/>
      <c r="L16" s="205"/>
      <c r="M16" s="205"/>
      <c r="N16" s="205"/>
      <c r="O16" s="205"/>
      <c r="P16" s="205"/>
      <c r="Q16" s="179">
        <f t="shared" si="1"/>
        <v>0</v>
      </c>
      <c r="R16" s="181"/>
    </row>
    <row r="17" spans="1:18" s="81" customFormat="1" ht="12">
      <c r="A17" s="98"/>
      <c r="B17" s="364"/>
      <c r="C17" s="180" t="s">
        <v>43</v>
      </c>
      <c r="D17" s="181"/>
      <c r="E17" s="205"/>
      <c r="F17" s="205"/>
      <c r="G17" s="205"/>
      <c r="H17" s="205"/>
      <c r="I17" s="205"/>
      <c r="J17" s="205"/>
      <c r="K17" s="205"/>
      <c r="L17" s="205"/>
      <c r="M17" s="205"/>
      <c r="N17" s="205"/>
      <c r="O17" s="205"/>
      <c r="P17" s="205"/>
      <c r="Q17" s="179">
        <f t="shared" si="1"/>
        <v>0</v>
      </c>
      <c r="R17" s="181"/>
    </row>
    <row r="18" spans="1:18" s="81" customFormat="1" ht="12">
      <c r="A18" s="98"/>
      <c r="B18" s="364"/>
      <c r="C18" s="180"/>
      <c r="D18" s="181"/>
      <c r="E18" s="205"/>
      <c r="F18" s="205"/>
      <c r="G18" s="205"/>
      <c r="H18" s="205"/>
      <c r="I18" s="205"/>
      <c r="J18" s="205"/>
      <c r="K18" s="205"/>
      <c r="L18" s="205"/>
      <c r="M18" s="205"/>
      <c r="N18" s="205"/>
      <c r="O18" s="205"/>
      <c r="P18" s="205"/>
      <c r="Q18" s="179">
        <f t="shared" si="1"/>
        <v>0</v>
      </c>
      <c r="R18" s="181"/>
    </row>
    <row r="19" spans="1:18" s="81" customFormat="1" ht="12">
      <c r="A19" s="98"/>
      <c r="B19" s="364" t="s">
        <v>32</v>
      </c>
      <c r="C19" s="180" t="s">
        <v>12</v>
      </c>
      <c r="D19" s="181"/>
      <c r="E19" s="205"/>
      <c r="F19" s="205"/>
      <c r="G19" s="205"/>
      <c r="H19" s="205"/>
      <c r="I19" s="205"/>
      <c r="J19" s="205"/>
      <c r="K19" s="205"/>
      <c r="L19" s="205"/>
      <c r="M19" s="205"/>
      <c r="N19" s="205"/>
      <c r="O19" s="205"/>
      <c r="P19" s="205"/>
      <c r="Q19" s="179">
        <f t="shared" si="1"/>
        <v>0</v>
      </c>
      <c r="R19" s="181"/>
    </row>
    <row r="20" spans="1:18" s="81" customFormat="1" ht="12">
      <c r="A20" s="98"/>
      <c r="B20" s="364"/>
      <c r="C20" s="180" t="s">
        <v>49</v>
      </c>
      <c r="D20" s="131">
        <v>1</v>
      </c>
      <c r="E20" s="205"/>
      <c r="F20" s="205">
        <v>4400</v>
      </c>
      <c r="G20" s="205"/>
      <c r="H20" s="205"/>
      <c r="I20" s="205"/>
      <c r="J20" s="205"/>
      <c r="K20" s="205"/>
      <c r="L20" s="205">
        <v>72000</v>
      </c>
      <c r="M20" s="205"/>
      <c r="N20" s="205"/>
      <c r="O20" s="205">
        <v>3312</v>
      </c>
      <c r="P20" s="205"/>
      <c r="Q20" s="179">
        <f t="shared" si="1"/>
        <v>79712</v>
      </c>
      <c r="R20" s="181"/>
    </row>
    <row r="21" spans="1:18" s="81" customFormat="1" ht="12">
      <c r="A21" s="98"/>
      <c r="B21" s="364"/>
      <c r="C21" s="180" t="s">
        <v>50</v>
      </c>
      <c r="D21" s="131">
        <v>1</v>
      </c>
      <c r="E21" s="205"/>
      <c r="F21" s="205">
        <v>8800</v>
      </c>
      <c r="G21" s="205"/>
      <c r="H21" s="205">
        <v>35000</v>
      </c>
      <c r="I21" s="205"/>
      <c r="J21" s="205"/>
      <c r="K21" s="205"/>
      <c r="L21" s="205">
        <v>72000</v>
      </c>
      <c r="M21" s="205"/>
      <c r="N21" s="205"/>
      <c r="O21" s="205">
        <v>6624</v>
      </c>
      <c r="P21" s="205"/>
      <c r="Q21" s="179">
        <f t="shared" si="1"/>
        <v>122424</v>
      </c>
      <c r="R21" s="181"/>
    </row>
    <row r="22" spans="1:18" s="81" customFormat="1" ht="12">
      <c r="A22" s="98"/>
      <c r="B22" s="364"/>
      <c r="C22" s="182" t="s">
        <v>217</v>
      </c>
      <c r="D22" s="181"/>
      <c r="E22" s="205"/>
      <c r="F22" s="205"/>
      <c r="G22" s="205"/>
      <c r="H22" s="205"/>
      <c r="I22" s="205"/>
      <c r="J22" s="205"/>
      <c r="K22" s="205"/>
      <c r="L22" s="205">
        <v>3000</v>
      </c>
      <c r="M22" s="205"/>
      <c r="N22" s="205"/>
      <c r="O22" s="205"/>
      <c r="P22" s="205"/>
      <c r="Q22" s="179">
        <f t="shared" si="1"/>
        <v>3000</v>
      </c>
      <c r="R22" s="181"/>
    </row>
    <row r="23" spans="1:18" s="81" customFormat="1" ht="12">
      <c r="A23" s="98"/>
      <c r="B23" s="364"/>
      <c r="C23" s="180" t="s">
        <v>13</v>
      </c>
      <c r="D23" s="181"/>
      <c r="E23" s="205"/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179">
        <f t="shared" si="1"/>
        <v>0</v>
      </c>
      <c r="R23" s="181"/>
    </row>
    <row r="24" spans="1:18" s="81" customFormat="1" ht="12">
      <c r="A24" s="98"/>
      <c r="B24" s="364"/>
      <c r="C24" s="180" t="s">
        <v>43</v>
      </c>
      <c r="D24" s="181"/>
      <c r="E24" s="205"/>
      <c r="F24" s="205"/>
      <c r="G24" s="205"/>
      <c r="H24" s="205"/>
      <c r="I24" s="205"/>
      <c r="J24" s="205"/>
      <c r="K24" s="205"/>
      <c r="L24" s="205"/>
      <c r="M24" s="205"/>
      <c r="N24" s="205"/>
      <c r="O24" s="205"/>
      <c r="P24" s="205"/>
      <c r="Q24" s="179">
        <f t="shared" si="1"/>
        <v>0</v>
      </c>
      <c r="R24" s="181"/>
    </row>
    <row r="25" spans="1:18" s="81" customFormat="1" ht="12">
      <c r="A25" s="98"/>
      <c r="B25" s="379" t="s">
        <v>322</v>
      </c>
      <c r="C25" s="180" t="s">
        <v>12</v>
      </c>
      <c r="D25" s="181"/>
      <c r="E25" s="205"/>
      <c r="F25" s="205"/>
      <c r="G25" s="205"/>
      <c r="H25" s="205"/>
      <c r="I25" s="205"/>
      <c r="J25" s="205"/>
      <c r="K25" s="205"/>
      <c r="L25" s="205"/>
      <c r="M25" s="205"/>
      <c r="N25" s="205"/>
      <c r="O25" s="205"/>
      <c r="P25" s="205"/>
      <c r="Q25" s="179"/>
      <c r="R25" s="181"/>
    </row>
    <row r="26" spans="1:18" s="81" customFormat="1" ht="12">
      <c r="A26" s="98"/>
      <c r="B26" s="380"/>
      <c r="C26" s="180" t="s">
        <v>49</v>
      </c>
      <c r="D26" s="181"/>
      <c r="E26" s="205"/>
      <c r="F26" s="205"/>
      <c r="G26" s="205"/>
      <c r="H26" s="205"/>
      <c r="I26" s="205"/>
      <c r="J26" s="205"/>
      <c r="K26" s="205"/>
      <c r="L26" s="205"/>
      <c r="M26" s="205"/>
      <c r="N26" s="205"/>
      <c r="O26" s="205"/>
      <c r="P26" s="205"/>
      <c r="Q26" s="179"/>
      <c r="R26" s="181"/>
    </row>
    <row r="27" spans="1:18" s="81" customFormat="1" ht="12">
      <c r="A27" s="98"/>
      <c r="B27" s="380"/>
      <c r="C27" s="180" t="s">
        <v>50</v>
      </c>
      <c r="D27" s="181"/>
      <c r="E27" s="205"/>
      <c r="F27" s="205"/>
      <c r="G27" s="205"/>
      <c r="H27" s="205"/>
      <c r="I27" s="205"/>
      <c r="J27" s="205"/>
      <c r="K27" s="205"/>
      <c r="L27" s="205"/>
      <c r="M27" s="205"/>
      <c r="N27" s="205"/>
      <c r="O27" s="205"/>
      <c r="P27" s="205"/>
      <c r="Q27" s="179"/>
      <c r="R27" s="181"/>
    </row>
    <row r="28" spans="1:18" s="81" customFormat="1" ht="12">
      <c r="A28" s="98"/>
      <c r="B28" s="380"/>
      <c r="C28" s="182" t="s">
        <v>217</v>
      </c>
      <c r="D28" s="181"/>
      <c r="E28" s="205"/>
      <c r="F28" s="205"/>
      <c r="G28" s="205"/>
      <c r="H28" s="205"/>
      <c r="I28" s="205"/>
      <c r="J28" s="205"/>
      <c r="K28" s="205"/>
      <c r="L28" s="205"/>
      <c r="M28" s="205"/>
      <c r="N28" s="205"/>
      <c r="O28" s="205"/>
      <c r="P28" s="205"/>
      <c r="Q28" s="179"/>
      <c r="R28" s="181"/>
    </row>
    <row r="29" spans="1:18" s="81" customFormat="1" ht="12">
      <c r="A29" s="98"/>
      <c r="B29" s="380"/>
      <c r="C29" s="180" t="s">
        <v>13</v>
      </c>
      <c r="D29" s="181"/>
      <c r="E29" s="205"/>
      <c r="F29" s="205"/>
      <c r="G29" s="205"/>
      <c r="H29" s="205"/>
      <c r="I29" s="205"/>
      <c r="J29" s="205"/>
      <c r="K29" s="205"/>
      <c r="L29" s="205"/>
      <c r="M29" s="205"/>
      <c r="N29" s="205"/>
      <c r="O29" s="205"/>
      <c r="P29" s="205"/>
      <c r="Q29" s="179"/>
      <c r="R29" s="181"/>
    </row>
    <row r="30" spans="1:18" s="81" customFormat="1" ht="12">
      <c r="A30" s="98"/>
      <c r="B30" s="381"/>
      <c r="C30" s="180" t="s">
        <v>43</v>
      </c>
      <c r="D30" s="181"/>
      <c r="E30" s="205"/>
      <c r="F30" s="205"/>
      <c r="G30" s="205"/>
      <c r="H30" s="205"/>
      <c r="I30" s="205"/>
      <c r="J30" s="205"/>
      <c r="K30" s="205"/>
      <c r="L30" s="205"/>
      <c r="M30" s="205"/>
      <c r="N30" s="205"/>
      <c r="O30" s="205"/>
      <c r="P30" s="205"/>
      <c r="Q30" s="179"/>
      <c r="R30" s="181"/>
    </row>
    <row r="31" spans="1:18" s="81" customFormat="1" ht="12" customHeight="1">
      <c r="A31" s="98"/>
      <c r="B31" s="373" t="s">
        <v>225</v>
      </c>
      <c r="C31" s="180" t="s">
        <v>12</v>
      </c>
      <c r="D31" s="181"/>
      <c r="E31" s="205"/>
      <c r="F31" s="205"/>
      <c r="G31" s="205">
        <v>50000</v>
      </c>
      <c r="H31" s="205"/>
      <c r="I31" s="205"/>
      <c r="J31" s="205"/>
      <c r="K31" s="205"/>
      <c r="L31" s="205"/>
      <c r="M31" s="205"/>
      <c r="N31" s="205"/>
      <c r="O31" s="205"/>
      <c r="P31" s="205"/>
      <c r="Q31" s="179">
        <f t="shared" si="1"/>
        <v>50000</v>
      </c>
      <c r="R31" s="181"/>
    </row>
    <row r="32" spans="1:18" s="81" customFormat="1" ht="12">
      <c r="A32" s="98"/>
      <c r="B32" s="374"/>
      <c r="C32" s="180" t="s">
        <v>49</v>
      </c>
      <c r="D32" s="181">
        <v>4</v>
      </c>
      <c r="E32" s="205"/>
      <c r="F32" s="205">
        <v>1632</v>
      </c>
      <c r="G32" s="205"/>
      <c r="H32" s="205"/>
      <c r="I32" s="205">
        <v>34000</v>
      </c>
      <c r="J32" s="205"/>
      <c r="K32" s="205"/>
      <c r="L32" s="205">
        <v>40000</v>
      </c>
      <c r="M32" s="205"/>
      <c r="N32" s="205"/>
      <c r="O32" s="205">
        <v>1229</v>
      </c>
      <c r="P32" s="205"/>
      <c r="Q32" s="179">
        <f t="shared" si="1"/>
        <v>76861</v>
      </c>
      <c r="R32" s="181"/>
    </row>
    <row r="33" spans="1:18" s="81" customFormat="1" ht="12">
      <c r="A33" s="98"/>
      <c r="B33" s="374"/>
      <c r="C33" s="180" t="s">
        <v>50</v>
      </c>
      <c r="D33" s="181">
        <v>12</v>
      </c>
      <c r="E33" s="205"/>
      <c r="F33" s="205">
        <v>4896</v>
      </c>
      <c r="G33" s="205"/>
      <c r="H33" s="205"/>
      <c r="I33" s="205"/>
      <c r="J33" s="205"/>
      <c r="K33" s="205"/>
      <c r="L33" s="205">
        <v>72000</v>
      </c>
      <c r="M33" s="205"/>
      <c r="N33" s="205"/>
      <c r="O33" s="205">
        <v>3685</v>
      </c>
      <c r="P33" s="205"/>
      <c r="Q33" s="179">
        <f t="shared" si="1"/>
        <v>80581</v>
      </c>
      <c r="R33" s="181"/>
    </row>
    <row r="34" spans="1:18" s="81" customFormat="1" ht="12">
      <c r="A34" s="98"/>
      <c r="B34" s="374"/>
      <c r="C34" s="182" t="s">
        <v>217</v>
      </c>
      <c r="D34" s="181">
        <v>2</v>
      </c>
      <c r="E34" s="205">
        <v>5000</v>
      </c>
      <c r="F34" s="205">
        <v>816</v>
      </c>
      <c r="G34" s="205"/>
      <c r="H34" s="205"/>
      <c r="I34" s="205">
        <v>17000</v>
      </c>
      <c r="J34" s="205"/>
      <c r="K34" s="205"/>
      <c r="L34" s="205">
        <v>5000</v>
      </c>
      <c r="M34" s="205"/>
      <c r="N34" s="205"/>
      <c r="O34" s="205">
        <v>614</v>
      </c>
      <c r="P34" s="205"/>
      <c r="Q34" s="179">
        <f t="shared" si="1"/>
        <v>28430</v>
      </c>
      <c r="R34" s="181"/>
    </row>
    <row r="35" spans="1:18" s="81" customFormat="1" ht="12">
      <c r="A35" s="98"/>
      <c r="B35" s="374"/>
      <c r="C35" s="180" t="s">
        <v>13</v>
      </c>
      <c r="D35" s="181"/>
      <c r="E35" s="205"/>
      <c r="F35" s="205"/>
      <c r="G35" s="205"/>
      <c r="H35" s="205"/>
      <c r="I35" s="205"/>
      <c r="J35" s="205"/>
      <c r="K35" s="205"/>
      <c r="L35" s="205"/>
      <c r="M35" s="205"/>
      <c r="N35" s="205"/>
      <c r="O35" s="205"/>
      <c r="P35" s="205"/>
      <c r="Q35" s="179">
        <f t="shared" si="1"/>
        <v>0</v>
      </c>
      <c r="R35" s="181"/>
    </row>
    <row r="36" spans="1:18" s="81" customFormat="1" ht="12">
      <c r="A36" s="98"/>
      <c r="B36" s="375"/>
      <c r="C36" s="180" t="s">
        <v>43</v>
      </c>
      <c r="D36" s="181"/>
      <c r="E36" s="205"/>
      <c r="F36" s="205"/>
      <c r="G36" s="205"/>
      <c r="H36" s="205"/>
      <c r="I36" s="205"/>
      <c r="J36" s="205"/>
      <c r="K36" s="205"/>
      <c r="L36" s="205"/>
      <c r="M36" s="205"/>
      <c r="N36" s="205"/>
      <c r="O36" s="205"/>
      <c r="P36" s="205"/>
      <c r="Q36" s="179">
        <f t="shared" si="1"/>
        <v>0</v>
      </c>
      <c r="R36" s="181"/>
    </row>
    <row r="37" spans="1:18" s="81" customFormat="1" ht="12">
      <c r="A37" s="98"/>
      <c r="B37" s="382" t="s">
        <v>227</v>
      </c>
      <c r="C37" s="180" t="s">
        <v>12</v>
      </c>
      <c r="D37" s="181"/>
      <c r="E37" s="205"/>
      <c r="F37" s="205"/>
      <c r="G37" s="205"/>
      <c r="H37" s="205"/>
      <c r="I37" s="205"/>
      <c r="J37" s="205"/>
      <c r="K37" s="205"/>
      <c r="L37" s="205"/>
      <c r="M37" s="205"/>
      <c r="N37" s="205"/>
      <c r="O37" s="205"/>
      <c r="P37" s="205"/>
      <c r="Q37" s="179">
        <f t="shared" ref="Q37:Q47" si="2">SUM(E37:P37)</f>
        <v>0</v>
      </c>
      <c r="R37" s="181"/>
    </row>
    <row r="38" spans="1:18" s="81" customFormat="1" ht="12">
      <c r="A38" s="98"/>
      <c r="B38" s="383"/>
      <c r="C38" s="180" t="s">
        <v>49</v>
      </c>
      <c r="D38" s="181">
        <v>3</v>
      </c>
      <c r="E38" s="205"/>
      <c r="F38" s="205">
        <v>1224</v>
      </c>
      <c r="G38" s="205"/>
      <c r="H38" s="205"/>
      <c r="I38" s="205">
        <v>51000</v>
      </c>
      <c r="J38" s="205"/>
      <c r="K38" s="205"/>
      <c r="L38" s="205">
        <v>52500</v>
      </c>
      <c r="M38" s="205"/>
      <c r="N38" s="205"/>
      <c r="O38" s="205">
        <v>921</v>
      </c>
      <c r="P38" s="205"/>
      <c r="Q38" s="179">
        <f t="shared" si="2"/>
        <v>105645</v>
      </c>
      <c r="R38" s="181"/>
    </row>
    <row r="39" spans="1:18" s="81" customFormat="1" ht="12">
      <c r="A39" s="98"/>
      <c r="B39" s="383"/>
      <c r="C39" s="180" t="s">
        <v>50</v>
      </c>
      <c r="D39" s="181"/>
      <c r="E39" s="205"/>
      <c r="F39" s="205"/>
      <c r="G39" s="205"/>
      <c r="H39" s="205"/>
      <c r="I39" s="205"/>
      <c r="J39" s="205"/>
      <c r="K39" s="205"/>
      <c r="L39" s="205"/>
      <c r="M39" s="205"/>
      <c r="N39" s="205"/>
      <c r="O39" s="205"/>
      <c r="P39" s="205"/>
      <c r="Q39" s="179">
        <f t="shared" si="2"/>
        <v>0</v>
      </c>
      <c r="R39" s="181"/>
    </row>
    <row r="40" spans="1:18" s="81" customFormat="1" ht="12">
      <c r="A40" s="98"/>
      <c r="B40" s="383"/>
      <c r="C40" s="180" t="s">
        <v>13</v>
      </c>
      <c r="D40" s="181"/>
      <c r="E40" s="205"/>
      <c r="F40" s="205"/>
      <c r="G40" s="205"/>
      <c r="H40" s="205"/>
      <c r="I40" s="205"/>
      <c r="J40" s="205"/>
      <c r="K40" s="205"/>
      <c r="L40" s="205"/>
      <c r="M40" s="205"/>
      <c r="N40" s="205"/>
      <c r="O40" s="205"/>
      <c r="P40" s="205"/>
      <c r="Q40" s="179">
        <f t="shared" si="2"/>
        <v>0</v>
      </c>
      <c r="R40" s="181"/>
    </row>
    <row r="41" spans="1:18" s="81" customFormat="1" ht="12">
      <c r="A41" s="98"/>
      <c r="B41" s="384"/>
      <c r="C41" s="180" t="s">
        <v>43</v>
      </c>
      <c r="D41" s="181"/>
      <c r="E41" s="205"/>
      <c r="F41" s="205"/>
      <c r="G41" s="205"/>
      <c r="H41" s="205"/>
      <c r="I41" s="205"/>
      <c r="J41" s="205"/>
      <c r="K41" s="205"/>
      <c r="L41" s="205"/>
      <c r="M41" s="205"/>
      <c r="N41" s="205"/>
      <c r="O41" s="205"/>
      <c r="P41" s="205"/>
      <c r="Q41" s="179">
        <f t="shared" si="2"/>
        <v>0</v>
      </c>
      <c r="R41" s="181"/>
    </row>
    <row r="42" spans="1:18" s="81" customFormat="1" ht="12" customHeight="1">
      <c r="A42" s="98"/>
      <c r="B42" s="379" t="s">
        <v>405</v>
      </c>
      <c r="C42" s="180" t="s">
        <v>12</v>
      </c>
      <c r="D42" s="181"/>
      <c r="E42" s="205"/>
      <c r="F42" s="205"/>
      <c r="G42" s="205">
        <v>50000</v>
      </c>
      <c r="H42" s="205"/>
      <c r="I42" s="205"/>
      <c r="J42" s="205"/>
      <c r="K42" s="205"/>
      <c r="L42" s="205"/>
      <c r="M42" s="205"/>
      <c r="N42" s="205"/>
      <c r="O42" s="205"/>
      <c r="P42" s="205"/>
      <c r="Q42" s="179">
        <f t="shared" si="2"/>
        <v>50000</v>
      </c>
      <c r="R42" s="181"/>
    </row>
    <row r="43" spans="1:18" s="81" customFormat="1" ht="12">
      <c r="A43" s="98"/>
      <c r="B43" s="380"/>
      <c r="C43" s="180" t="s">
        <v>49</v>
      </c>
      <c r="D43" s="181">
        <v>2</v>
      </c>
      <c r="E43" s="205"/>
      <c r="F43" s="205">
        <v>4896</v>
      </c>
      <c r="G43" s="205"/>
      <c r="H43" s="205"/>
      <c r="I43" s="205">
        <v>34000</v>
      </c>
      <c r="J43" s="205"/>
      <c r="K43" s="205"/>
      <c r="L43" s="205">
        <v>28000</v>
      </c>
      <c r="M43" s="205"/>
      <c r="N43" s="205"/>
      <c r="O43" s="205">
        <v>3685</v>
      </c>
      <c r="P43" s="205"/>
      <c r="Q43" s="179">
        <f t="shared" si="2"/>
        <v>70581</v>
      </c>
      <c r="R43" s="181"/>
    </row>
    <row r="44" spans="1:18" s="81" customFormat="1" ht="12">
      <c r="A44" s="98"/>
      <c r="B44" s="380"/>
      <c r="C44" s="180" t="s">
        <v>50</v>
      </c>
      <c r="D44" s="181">
        <v>24</v>
      </c>
      <c r="E44" s="205"/>
      <c r="F44" s="205">
        <v>9972</v>
      </c>
      <c r="G44" s="205"/>
      <c r="H44" s="205">
        <v>42000</v>
      </c>
      <c r="I44" s="205"/>
      <c r="J44" s="205"/>
      <c r="K44" s="205"/>
      <c r="L44" s="205">
        <v>28000</v>
      </c>
      <c r="M44" s="205"/>
      <c r="N44" s="205"/>
      <c r="O44" s="205">
        <v>7507</v>
      </c>
      <c r="P44" s="205"/>
      <c r="Q44" s="179">
        <f t="shared" si="2"/>
        <v>87479</v>
      </c>
      <c r="R44" s="181"/>
    </row>
    <row r="45" spans="1:18" s="81" customFormat="1" ht="12">
      <c r="A45" s="98"/>
      <c r="B45" s="380"/>
      <c r="C45" s="182" t="s">
        <v>217</v>
      </c>
      <c r="D45" s="181">
        <v>2</v>
      </c>
      <c r="E45" s="205"/>
      <c r="F45" s="205">
        <v>2448</v>
      </c>
      <c r="G45" s="205"/>
      <c r="H45" s="205"/>
      <c r="I45" s="205">
        <v>17000</v>
      </c>
      <c r="J45" s="205"/>
      <c r="K45" s="205"/>
      <c r="L45" s="205">
        <v>4000</v>
      </c>
      <c r="M45" s="205"/>
      <c r="N45" s="205"/>
      <c r="O45" s="205">
        <v>1873</v>
      </c>
      <c r="P45" s="205"/>
      <c r="Q45" s="179">
        <f t="shared" si="2"/>
        <v>25321</v>
      </c>
      <c r="R45" s="181"/>
    </row>
    <row r="46" spans="1:18" s="81" customFormat="1" ht="12">
      <c r="A46" s="98"/>
      <c r="B46" s="380"/>
      <c r="C46" s="180" t="s">
        <v>13</v>
      </c>
      <c r="D46" s="181"/>
      <c r="E46" s="205"/>
      <c r="F46" s="205"/>
      <c r="G46" s="205"/>
      <c r="H46" s="205"/>
      <c r="I46" s="205"/>
      <c r="J46" s="205"/>
      <c r="K46" s="205"/>
      <c r="L46" s="205"/>
      <c r="M46" s="205"/>
      <c r="N46" s="205"/>
      <c r="O46" s="205"/>
      <c r="P46" s="205"/>
      <c r="Q46" s="179">
        <f t="shared" si="2"/>
        <v>0</v>
      </c>
      <c r="R46" s="181"/>
    </row>
    <row r="47" spans="1:18" s="81" customFormat="1" ht="12">
      <c r="A47" s="98"/>
      <c r="B47" s="381"/>
      <c r="C47" s="180" t="s">
        <v>43</v>
      </c>
      <c r="D47" s="181"/>
      <c r="E47" s="205"/>
      <c r="F47" s="205"/>
      <c r="G47" s="205"/>
      <c r="H47" s="205"/>
      <c r="I47" s="205"/>
      <c r="J47" s="205"/>
      <c r="K47" s="205"/>
      <c r="L47" s="205"/>
      <c r="M47" s="205"/>
      <c r="N47" s="205"/>
      <c r="O47" s="205"/>
      <c r="P47" s="205"/>
      <c r="Q47" s="179">
        <f t="shared" si="2"/>
        <v>0</v>
      </c>
      <c r="R47" s="181"/>
    </row>
    <row r="48" spans="1:18" s="81" customFormat="1" ht="12" customHeight="1">
      <c r="A48" s="98"/>
      <c r="B48" s="373" t="s">
        <v>226</v>
      </c>
      <c r="C48" s="180" t="s">
        <v>12</v>
      </c>
      <c r="D48" s="181"/>
      <c r="E48" s="205"/>
      <c r="F48" s="205"/>
      <c r="G48" s="205">
        <v>50000</v>
      </c>
      <c r="H48" s="205"/>
      <c r="I48" s="205"/>
      <c r="J48" s="205"/>
      <c r="K48" s="205"/>
      <c r="L48" s="205"/>
      <c r="M48" s="205"/>
      <c r="N48" s="205"/>
      <c r="O48" s="205"/>
      <c r="P48" s="205"/>
      <c r="Q48" s="179">
        <f t="shared" si="1"/>
        <v>50000</v>
      </c>
      <c r="R48" s="181"/>
    </row>
    <row r="49" spans="1:18" s="81" customFormat="1" ht="12">
      <c r="A49" s="98"/>
      <c r="B49" s="374"/>
      <c r="C49" s="180" t="s">
        <v>49</v>
      </c>
      <c r="D49" s="181">
        <v>2</v>
      </c>
      <c r="E49" s="205"/>
      <c r="F49" s="205">
        <v>4896</v>
      </c>
      <c r="G49" s="205"/>
      <c r="H49" s="205"/>
      <c r="I49" s="205">
        <v>34000</v>
      </c>
      <c r="J49" s="205"/>
      <c r="K49" s="205"/>
      <c r="L49" s="205">
        <v>28000</v>
      </c>
      <c r="M49" s="205"/>
      <c r="N49" s="205"/>
      <c r="O49" s="205">
        <v>3685</v>
      </c>
      <c r="P49" s="205"/>
      <c r="Q49" s="179">
        <f t="shared" si="1"/>
        <v>70581</v>
      </c>
      <c r="R49" s="181"/>
    </row>
    <row r="50" spans="1:18" s="81" customFormat="1" ht="12">
      <c r="A50" s="98"/>
      <c r="B50" s="374"/>
      <c r="C50" s="180" t="s">
        <v>50</v>
      </c>
      <c r="D50" s="181">
        <v>24</v>
      </c>
      <c r="E50" s="205"/>
      <c r="F50" s="205">
        <v>9972</v>
      </c>
      <c r="G50" s="205"/>
      <c r="H50" s="205">
        <v>42000</v>
      </c>
      <c r="I50" s="205"/>
      <c r="J50" s="205"/>
      <c r="K50" s="205"/>
      <c r="L50" s="205">
        <v>28000</v>
      </c>
      <c r="M50" s="205"/>
      <c r="N50" s="205"/>
      <c r="O50" s="205">
        <v>7507</v>
      </c>
      <c r="P50" s="205"/>
      <c r="Q50" s="179">
        <f t="shared" si="1"/>
        <v>87479</v>
      </c>
      <c r="R50" s="181"/>
    </row>
    <row r="51" spans="1:18" s="81" customFormat="1" ht="12">
      <c r="A51" s="98"/>
      <c r="B51" s="374"/>
      <c r="C51" s="182" t="s">
        <v>217</v>
      </c>
      <c r="D51" s="181">
        <v>2</v>
      </c>
      <c r="E51" s="205"/>
      <c r="F51" s="205">
        <v>2448</v>
      </c>
      <c r="G51" s="205"/>
      <c r="H51" s="205"/>
      <c r="I51" s="205">
        <v>17000</v>
      </c>
      <c r="J51" s="205"/>
      <c r="K51" s="205"/>
      <c r="L51" s="205">
        <v>4000</v>
      </c>
      <c r="M51" s="205"/>
      <c r="N51" s="205"/>
      <c r="O51" s="205">
        <v>1873</v>
      </c>
      <c r="P51" s="205"/>
      <c r="Q51" s="179">
        <f t="shared" si="1"/>
        <v>25321</v>
      </c>
      <c r="R51" s="181"/>
    </row>
    <row r="52" spans="1:18" s="81" customFormat="1" ht="12">
      <c r="A52" s="98"/>
      <c r="B52" s="374"/>
      <c r="C52" s="180" t="s">
        <v>13</v>
      </c>
      <c r="D52" s="181"/>
      <c r="E52" s="205"/>
      <c r="F52" s="205"/>
      <c r="G52" s="205"/>
      <c r="H52" s="205"/>
      <c r="I52" s="205"/>
      <c r="J52" s="205"/>
      <c r="K52" s="205"/>
      <c r="L52" s="205"/>
      <c r="M52" s="205"/>
      <c r="N52" s="205"/>
      <c r="O52" s="205"/>
      <c r="P52" s="205"/>
      <c r="Q52" s="179">
        <f t="shared" si="1"/>
        <v>0</v>
      </c>
      <c r="R52" s="181"/>
    </row>
    <row r="53" spans="1:18" s="81" customFormat="1" ht="12">
      <c r="A53" s="98"/>
      <c r="B53" s="375"/>
      <c r="C53" s="180" t="s">
        <v>43</v>
      </c>
      <c r="D53" s="181"/>
      <c r="E53" s="205"/>
      <c r="F53" s="205"/>
      <c r="G53" s="205"/>
      <c r="H53" s="205"/>
      <c r="I53" s="205"/>
      <c r="J53" s="205"/>
      <c r="K53" s="205"/>
      <c r="L53" s="205"/>
      <c r="M53" s="205"/>
      <c r="N53" s="205"/>
      <c r="O53" s="205"/>
      <c r="P53" s="205"/>
      <c r="Q53" s="179">
        <f t="shared" si="1"/>
        <v>0</v>
      </c>
      <c r="R53" s="181"/>
    </row>
    <row r="54" spans="1:18" s="81" customFormat="1" ht="12.75" customHeight="1">
      <c r="A54" s="98"/>
      <c r="B54" s="365" t="s">
        <v>228</v>
      </c>
      <c r="C54" s="180" t="s">
        <v>49</v>
      </c>
      <c r="D54" s="181"/>
      <c r="E54" s="205"/>
      <c r="F54" s="205"/>
      <c r="G54" s="205"/>
      <c r="H54" s="205"/>
      <c r="I54" s="205"/>
      <c r="J54" s="205"/>
      <c r="K54" s="205"/>
      <c r="L54" s="205"/>
      <c r="M54" s="205"/>
      <c r="N54" s="205"/>
      <c r="O54" s="205"/>
      <c r="P54" s="205"/>
      <c r="Q54" s="179">
        <f t="shared" si="1"/>
        <v>0</v>
      </c>
      <c r="R54" s="183"/>
    </row>
    <row r="55" spans="1:18" s="81" customFormat="1" ht="15.75" customHeight="1">
      <c r="A55" s="98"/>
      <c r="B55" s="366"/>
      <c r="C55" s="180" t="s">
        <v>50</v>
      </c>
      <c r="D55" s="181"/>
      <c r="E55" s="205"/>
      <c r="F55" s="205"/>
      <c r="G55" s="205"/>
      <c r="H55" s="205"/>
      <c r="I55" s="205"/>
      <c r="J55" s="205"/>
      <c r="K55" s="205"/>
      <c r="L55" s="205"/>
      <c r="M55" s="205"/>
      <c r="N55" s="205"/>
      <c r="O55" s="205"/>
      <c r="P55" s="205"/>
      <c r="Q55" s="179">
        <f t="shared" si="1"/>
        <v>0</v>
      </c>
      <c r="R55" s="183"/>
    </row>
    <row r="56" spans="1:18" s="81" customFormat="1" ht="15" customHeight="1" thickBot="1">
      <c r="A56" s="98"/>
      <c r="B56" s="367"/>
      <c r="C56" s="184" t="s">
        <v>217</v>
      </c>
      <c r="D56" s="185"/>
      <c r="E56" s="206"/>
      <c r="F56" s="206"/>
      <c r="G56" s="206"/>
      <c r="H56" s="206"/>
      <c r="I56" s="206"/>
      <c r="J56" s="206"/>
      <c r="K56" s="206"/>
      <c r="L56" s="206"/>
      <c r="M56" s="206"/>
      <c r="N56" s="206"/>
      <c r="O56" s="206"/>
      <c r="P56" s="206"/>
      <c r="Q56" s="179">
        <f t="shared" si="1"/>
        <v>0</v>
      </c>
      <c r="R56" s="186"/>
    </row>
    <row r="57" spans="1:18" s="81" customFormat="1" ht="12.75" customHeight="1">
      <c r="A57" s="98"/>
      <c r="B57" s="376" t="s">
        <v>404</v>
      </c>
      <c r="C57" s="180" t="s">
        <v>49</v>
      </c>
      <c r="D57" s="181"/>
      <c r="E57" s="205"/>
      <c r="F57" s="205"/>
      <c r="G57" s="205"/>
      <c r="H57" s="205"/>
      <c r="I57" s="205"/>
      <c r="J57" s="205"/>
      <c r="K57" s="205"/>
      <c r="L57" s="205"/>
      <c r="M57" s="205"/>
      <c r="N57" s="205"/>
      <c r="O57" s="205"/>
      <c r="P57" s="205"/>
      <c r="Q57" s="179">
        <f t="shared" si="1"/>
        <v>0</v>
      </c>
      <c r="R57" s="183"/>
    </row>
    <row r="58" spans="1:18" s="81" customFormat="1" ht="15.75" customHeight="1">
      <c r="A58" s="98"/>
      <c r="B58" s="377"/>
      <c r="C58" s="180" t="s">
        <v>50</v>
      </c>
      <c r="D58" s="181"/>
      <c r="E58" s="205"/>
      <c r="F58" s="205"/>
      <c r="G58" s="205"/>
      <c r="H58" s="205"/>
      <c r="I58" s="205"/>
      <c r="J58" s="205"/>
      <c r="K58" s="205"/>
      <c r="L58" s="205"/>
      <c r="M58" s="205"/>
      <c r="N58" s="205"/>
      <c r="O58" s="205"/>
      <c r="P58" s="205"/>
      <c r="Q58" s="179">
        <f t="shared" si="1"/>
        <v>0</v>
      </c>
      <c r="R58" s="183"/>
    </row>
    <row r="59" spans="1:18" s="81" customFormat="1" ht="30.75" customHeight="1" thickBot="1">
      <c r="A59" s="98"/>
      <c r="B59" s="378"/>
      <c r="C59" s="187" t="s">
        <v>229</v>
      </c>
      <c r="D59" s="185"/>
      <c r="E59" s="206"/>
      <c r="F59" s="206"/>
      <c r="G59" s="206"/>
      <c r="H59" s="206"/>
      <c r="I59" s="206"/>
      <c r="J59" s="206"/>
      <c r="K59" s="206"/>
      <c r="L59" s="206"/>
      <c r="M59" s="206"/>
      <c r="N59" s="206"/>
      <c r="O59" s="206"/>
      <c r="P59" s="206"/>
      <c r="Q59" s="179">
        <f t="shared" si="1"/>
        <v>0</v>
      </c>
      <c r="R59" s="186"/>
    </row>
    <row r="60" spans="1:18" s="190" customFormat="1" ht="13" thickBot="1">
      <c r="A60" s="188"/>
      <c r="B60" s="354" t="s">
        <v>207</v>
      </c>
      <c r="C60" s="355"/>
      <c r="D60" s="166"/>
      <c r="E60" s="189">
        <f t="shared" ref="E60:P60" si="3">SUM(E12:E59)</f>
        <v>9800</v>
      </c>
      <c r="F60" s="189">
        <f t="shared" si="3"/>
        <v>75576</v>
      </c>
      <c r="G60" s="189">
        <f t="shared" si="3"/>
        <v>200000</v>
      </c>
      <c r="H60" s="189">
        <f t="shared" si="3"/>
        <v>140000</v>
      </c>
      <c r="I60" s="189">
        <f t="shared" si="3"/>
        <v>255000</v>
      </c>
      <c r="J60" s="189">
        <f t="shared" si="3"/>
        <v>0</v>
      </c>
      <c r="K60" s="189">
        <f t="shared" si="3"/>
        <v>0</v>
      </c>
      <c r="L60" s="189">
        <f t="shared" si="3"/>
        <v>464500</v>
      </c>
      <c r="M60" s="189">
        <f t="shared" si="3"/>
        <v>0</v>
      </c>
      <c r="N60" s="189">
        <f t="shared" si="3"/>
        <v>0</v>
      </c>
      <c r="O60" s="189">
        <f t="shared" si="3"/>
        <v>56950</v>
      </c>
      <c r="P60" s="189">
        <f t="shared" si="3"/>
        <v>0</v>
      </c>
      <c r="Q60" s="189">
        <f>SUM(Q12:Q56)</f>
        <v>1201826</v>
      </c>
      <c r="R60" s="167"/>
    </row>
    <row r="61" spans="1:18" s="81" customFormat="1" ht="12">
      <c r="A61" s="98"/>
      <c r="B61" s="7"/>
      <c r="C61" s="175"/>
      <c r="Q61" s="176"/>
    </row>
    <row r="62" spans="1:18">
      <c r="Q62" s="192">
        <f>Q60/123</f>
        <v>9770.9430894308935</v>
      </c>
    </row>
    <row r="63" spans="1:18">
      <c r="Q63" s="192" t="s">
        <v>256</v>
      </c>
    </row>
    <row r="65" spans="3:3">
      <c r="C65" s="208" t="s">
        <v>258</v>
      </c>
    </row>
  </sheetData>
  <mergeCells count="15">
    <mergeCell ref="B19:B24"/>
    <mergeCell ref="B60:C60"/>
    <mergeCell ref="R4:R5"/>
    <mergeCell ref="B54:B56"/>
    <mergeCell ref="B4:B5"/>
    <mergeCell ref="C4:C5"/>
    <mergeCell ref="D4:D5"/>
    <mergeCell ref="B12:B18"/>
    <mergeCell ref="B6:B11"/>
    <mergeCell ref="B31:B36"/>
    <mergeCell ref="B48:B53"/>
    <mergeCell ref="B57:B59"/>
    <mergeCell ref="B25:B30"/>
    <mergeCell ref="B37:B41"/>
    <mergeCell ref="B42:B47"/>
  </mergeCells>
  <pageMargins left="0.11811023622047245" right="0.11811023622047245" top="0.74803149606299213" bottom="0.74803149606299213" header="0.31496062992125984" footer="0.31496062992125984"/>
  <pageSetup paperSize="9" orientation="landscape" horizontalDpi="1200" verticalDpi="1200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00"/>
  </sheetPr>
  <dimension ref="A1:L148"/>
  <sheetViews>
    <sheetView zoomScale="125" zoomScaleNormal="125" zoomScalePageLayoutView="125" workbookViewId="0">
      <pane ySplit="4" topLeftCell="A5" activePane="bottomLeft" state="frozen"/>
      <selection pane="bottomLeft" activeCell="C6" sqref="C6"/>
    </sheetView>
  </sheetViews>
  <sheetFormatPr baseColWidth="10" defaultColWidth="10.6640625" defaultRowHeight="16" x14ac:dyDescent="0"/>
  <cols>
    <col min="1" max="1" width="5.1640625" style="13" customWidth="1"/>
    <col min="2" max="2" width="18.1640625" style="70" customWidth="1"/>
    <col min="3" max="3" width="104.5" style="16" customWidth="1"/>
    <col min="4" max="4" width="6" style="13" customWidth="1"/>
    <col min="5" max="5" width="87.1640625" style="33" customWidth="1"/>
    <col min="6" max="8" width="10.6640625" style="14"/>
    <col min="9" max="9" width="14.1640625" style="14" customWidth="1"/>
    <col min="10" max="10" width="10.6640625" style="14"/>
    <col min="11" max="11" width="10.6640625" style="212"/>
    <col min="12" max="16384" width="10.6640625" style="14"/>
  </cols>
  <sheetData>
    <row r="1" spans="1:12" ht="59.25" customHeight="1">
      <c r="C1" s="19" t="s">
        <v>275</v>
      </c>
      <c r="E1" s="308"/>
    </row>
    <row r="2" spans="1:12" ht="28" customHeight="1">
      <c r="C2" s="19"/>
      <c r="E2" s="308"/>
      <c r="H2" s="307" t="s">
        <v>385</v>
      </c>
      <c r="I2" s="14" t="s">
        <v>388</v>
      </c>
    </row>
    <row r="3" spans="1:12" ht="29.25" customHeight="1" thickBot="1">
      <c r="C3" s="217" t="s">
        <v>274</v>
      </c>
      <c r="D3" s="235"/>
      <c r="E3" s="248" t="s">
        <v>394</v>
      </c>
      <c r="H3" s="309" t="s">
        <v>386</v>
      </c>
      <c r="I3" s="14" t="s">
        <v>387</v>
      </c>
    </row>
    <row r="4" spans="1:12" ht="26" customHeight="1" thickBot="1">
      <c r="A4" s="228" t="s">
        <v>37</v>
      </c>
      <c r="B4" s="241" t="s">
        <v>2</v>
      </c>
      <c r="C4" s="241" t="s">
        <v>151</v>
      </c>
      <c r="D4" s="242" t="s">
        <v>393</v>
      </c>
      <c r="E4" s="249" t="s">
        <v>273</v>
      </c>
      <c r="F4" s="212" t="s">
        <v>384</v>
      </c>
      <c r="H4" s="310" t="s">
        <v>390</v>
      </c>
      <c r="I4" s="14" t="s">
        <v>389</v>
      </c>
    </row>
    <row r="5" spans="1:12" s="23" customFormat="1" ht="26" customHeight="1">
      <c r="A5" s="229"/>
      <c r="B5" s="394" t="s">
        <v>172</v>
      </c>
      <c r="C5" s="215" t="s">
        <v>276</v>
      </c>
      <c r="D5" s="243"/>
      <c r="E5" s="250" t="s">
        <v>260</v>
      </c>
      <c r="F5" s="307" t="s">
        <v>385</v>
      </c>
      <c r="I5" s="14"/>
      <c r="J5" s="14"/>
      <c r="K5" s="212"/>
      <c r="L5" s="14"/>
    </row>
    <row r="6" spans="1:12" s="23" customFormat="1" ht="26" customHeight="1">
      <c r="A6" s="229"/>
      <c r="B6" s="395"/>
      <c r="C6" s="215" t="s">
        <v>277</v>
      </c>
      <c r="D6" s="216"/>
      <c r="E6" s="250" t="s">
        <v>263</v>
      </c>
      <c r="F6" s="313" t="s">
        <v>385</v>
      </c>
      <c r="K6" s="213"/>
    </row>
    <row r="7" spans="1:12" s="23" customFormat="1" ht="113" customHeight="1">
      <c r="A7" s="229"/>
      <c r="B7" s="395"/>
      <c r="C7" s="262" t="s">
        <v>321</v>
      </c>
      <c r="D7" s="309" t="s">
        <v>386</v>
      </c>
      <c r="E7" s="250" t="s">
        <v>261</v>
      </c>
      <c r="F7" s="313" t="s">
        <v>385</v>
      </c>
      <c r="K7" s="213"/>
    </row>
    <row r="8" spans="1:12" s="23" customFormat="1" ht="38" customHeight="1">
      <c r="A8" s="229"/>
      <c r="B8" s="395"/>
      <c r="C8" s="215" t="s">
        <v>278</v>
      </c>
      <c r="D8" s="216"/>
      <c r="E8" s="250" t="s">
        <v>264</v>
      </c>
      <c r="F8" s="313" t="s">
        <v>385</v>
      </c>
      <c r="K8" s="213"/>
    </row>
    <row r="9" spans="1:12" s="23" customFormat="1" ht="26" customHeight="1">
      <c r="A9" s="229"/>
      <c r="B9" s="395"/>
      <c r="C9" s="215" t="s">
        <v>279</v>
      </c>
      <c r="D9" s="216"/>
      <c r="E9" s="250" t="s">
        <v>262</v>
      </c>
      <c r="F9" s="313" t="s">
        <v>385</v>
      </c>
      <c r="K9" s="213"/>
    </row>
    <row r="10" spans="1:12" s="23" customFormat="1" ht="32" customHeight="1">
      <c r="A10" s="229"/>
      <c r="B10" s="395"/>
      <c r="C10" s="215" t="s">
        <v>280</v>
      </c>
      <c r="D10" s="216"/>
      <c r="E10" s="250" t="s">
        <v>271</v>
      </c>
      <c r="F10" s="313" t="s">
        <v>385</v>
      </c>
      <c r="K10" s="213"/>
    </row>
    <row r="11" spans="1:12" s="23" customFormat="1" ht="26" customHeight="1">
      <c r="A11" s="229"/>
      <c r="B11" s="395"/>
      <c r="C11" s="215" t="s">
        <v>281</v>
      </c>
      <c r="D11" s="314" t="s">
        <v>386</v>
      </c>
      <c r="E11" s="250" t="s">
        <v>272</v>
      </c>
      <c r="F11" s="310" t="s">
        <v>390</v>
      </c>
      <c r="K11" s="213"/>
    </row>
    <row r="12" spans="1:12" s="23" customFormat="1" ht="26" customHeight="1">
      <c r="A12" s="229"/>
      <c r="B12" s="395"/>
      <c r="C12" s="215" t="s">
        <v>282</v>
      </c>
      <c r="D12" s="314" t="s">
        <v>386</v>
      </c>
      <c r="E12" s="250" t="s">
        <v>269</v>
      </c>
      <c r="F12" s="310" t="s">
        <v>390</v>
      </c>
      <c r="K12" s="213"/>
    </row>
    <row r="13" spans="1:12" s="23" customFormat="1" ht="26" customHeight="1">
      <c r="A13" s="229"/>
      <c r="B13" s="395"/>
      <c r="C13" s="215" t="s">
        <v>283</v>
      </c>
      <c r="D13" s="314" t="s">
        <v>386</v>
      </c>
      <c r="E13" s="250" t="s">
        <v>380</v>
      </c>
      <c r="F13" s="310" t="s">
        <v>390</v>
      </c>
      <c r="K13" s="213"/>
    </row>
    <row r="14" spans="1:12" s="23" customFormat="1" ht="26" customHeight="1">
      <c r="A14" s="229"/>
      <c r="B14" s="395"/>
      <c r="C14" s="214" t="s">
        <v>381</v>
      </c>
      <c r="D14" s="314" t="s">
        <v>386</v>
      </c>
      <c r="E14" s="250" t="s">
        <v>379</v>
      </c>
      <c r="F14" s="310" t="s">
        <v>390</v>
      </c>
      <c r="K14" s="213"/>
    </row>
    <row r="15" spans="1:12" s="23" customFormat="1" ht="37" customHeight="1">
      <c r="A15" s="229"/>
      <c r="B15" s="395"/>
      <c r="C15" s="214" t="s">
        <v>391</v>
      </c>
      <c r="D15" s="314" t="s">
        <v>386</v>
      </c>
      <c r="E15" s="250" t="s">
        <v>270</v>
      </c>
      <c r="F15" s="309" t="s">
        <v>386</v>
      </c>
      <c r="G15" s="310" t="s">
        <v>390</v>
      </c>
      <c r="K15" s="213"/>
    </row>
    <row r="16" spans="1:12" s="23" customFormat="1" ht="29" customHeight="1">
      <c r="A16" s="229"/>
      <c r="B16" s="395"/>
      <c r="C16" s="214" t="s">
        <v>392</v>
      </c>
      <c r="D16" s="315" t="s">
        <v>390</v>
      </c>
      <c r="E16" s="250" t="s">
        <v>284</v>
      </c>
      <c r="F16" s="307" t="s">
        <v>385</v>
      </c>
      <c r="K16" s="213"/>
    </row>
    <row r="17" spans="1:11" s="23" customFormat="1" ht="39" customHeight="1">
      <c r="A17" s="229"/>
      <c r="B17" s="395"/>
      <c r="C17" s="215" t="s">
        <v>396</v>
      </c>
      <c r="D17" s="216"/>
      <c r="E17" s="250" t="s">
        <v>289</v>
      </c>
      <c r="F17" s="307" t="s">
        <v>385</v>
      </c>
      <c r="K17" s="213"/>
    </row>
    <row r="18" spans="1:11" s="23" customFormat="1" ht="29" customHeight="1" thickBot="1">
      <c r="A18" s="229"/>
      <c r="B18" s="396"/>
      <c r="C18" s="214" t="s">
        <v>397</v>
      </c>
      <c r="D18" s="314" t="s">
        <v>386</v>
      </c>
      <c r="E18" s="286"/>
      <c r="F18" s="307"/>
      <c r="K18" s="213"/>
    </row>
    <row r="19" spans="1:11" ht="24" customHeight="1">
      <c r="A19" s="230">
        <v>1</v>
      </c>
      <c r="B19" s="389" t="s">
        <v>3</v>
      </c>
      <c r="C19" s="219" t="s">
        <v>238</v>
      </c>
      <c r="D19" s="244"/>
      <c r="E19" s="251"/>
    </row>
    <row r="20" spans="1:11" ht="20" customHeight="1">
      <c r="A20" s="231">
        <v>2</v>
      </c>
      <c r="B20" s="388"/>
      <c r="C20" s="20" t="s">
        <v>149</v>
      </c>
      <c r="D20" s="245"/>
      <c r="E20" s="252"/>
    </row>
    <row r="21" spans="1:11" ht="56" customHeight="1">
      <c r="A21" s="231">
        <v>3</v>
      </c>
      <c r="B21" s="388"/>
      <c r="C21" s="20" t="s">
        <v>287</v>
      </c>
      <c r="D21" s="245"/>
      <c r="E21" s="252" t="s">
        <v>323</v>
      </c>
    </row>
    <row r="22" spans="1:11" ht="20" customHeight="1">
      <c r="A22" s="231">
        <v>5</v>
      </c>
      <c r="B22" s="388"/>
      <c r="C22" s="21" t="s">
        <v>285</v>
      </c>
      <c r="D22" s="245"/>
      <c r="E22" s="252"/>
    </row>
    <row r="23" spans="1:11" ht="20" customHeight="1">
      <c r="A23" s="231">
        <v>7</v>
      </c>
      <c r="B23" s="388"/>
      <c r="C23" s="209" t="s">
        <v>156</v>
      </c>
      <c r="D23" s="245"/>
      <c r="E23" s="252" t="s">
        <v>378</v>
      </c>
    </row>
    <row r="24" spans="1:11" ht="19.25" customHeight="1">
      <c r="A24" s="231"/>
      <c r="B24" s="388"/>
      <c r="C24" s="89" t="s">
        <v>241</v>
      </c>
      <c r="D24" s="245"/>
      <c r="E24" s="252"/>
    </row>
    <row r="25" spans="1:11" ht="16.25" customHeight="1" thickBot="1">
      <c r="A25" s="232">
        <v>9</v>
      </c>
      <c r="B25" s="393"/>
      <c r="C25" s="220" t="s">
        <v>153</v>
      </c>
      <c r="D25" s="245"/>
      <c r="E25" s="253"/>
    </row>
    <row r="26" spans="1:11" ht="20" customHeight="1">
      <c r="A26" s="233">
        <v>9</v>
      </c>
      <c r="B26" s="385" t="s">
        <v>4</v>
      </c>
      <c r="C26" s="218" t="s">
        <v>238</v>
      </c>
      <c r="D26" s="245"/>
      <c r="E26" s="254"/>
    </row>
    <row r="27" spans="1:11" ht="20" customHeight="1">
      <c r="A27" s="234">
        <v>10</v>
      </c>
      <c r="B27" s="385"/>
      <c r="C27" s="17" t="s">
        <v>149</v>
      </c>
      <c r="D27" s="245"/>
      <c r="E27" s="254"/>
    </row>
    <row r="28" spans="1:11" ht="43" customHeight="1">
      <c r="A28" s="234">
        <v>11</v>
      </c>
      <c r="B28" s="385"/>
      <c r="C28" s="17" t="s">
        <v>286</v>
      </c>
      <c r="D28" s="245"/>
      <c r="E28" s="254"/>
    </row>
    <row r="29" spans="1:11" ht="22.25" customHeight="1">
      <c r="A29" s="234">
        <v>12</v>
      </c>
      <c r="B29" s="385"/>
      <c r="C29" s="18" t="s">
        <v>164</v>
      </c>
      <c r="D29" s="245"/>
      <c r="E29" s="254"/>
    </row>
    <row r="30" spans="1:11" ht="22.25" customHeight="1">
      <c r="A30" s="234">
        <v>13</v>
      </c>
      <c r="B30" s="385"/>
      <c r="C30" s="18" t="s">
        <v>155</v>
      </c>
      <c r="D30" s="245"/>
      <c r="E30" s="254" t="s">
        <v>378</v>
      </c>
    </row>
    <row r="31" spans="1:11" ht="22.25" customHeight="1">
      <c r="A31" s="234">
        <v>14</v>
      </c>
      <c r="B31" s="385"/>
      <c r="C31" s="17" t="s">
        <v>76</v>
      </c>
      <c r="D31" s="245"/>
      <c r="E31" s="254"/>
    </row>
    <row r="32" spans="1:11" ht="22.25" customHeight="1" thickBot="1">
      <c r="A32" s="234">
        <v>15</v>
      </c>
      <c r="B32" s="385"/>
      <c r="C32" s="222" t="s">
        <v>153</v>
      </c>
      <c r="D32" s="245"/>
      <c r="E32" s="254"/>
    </row>
    <row r="33" spans="1:5" ht="27" customHeight="1">
      <c r="A33" s="221">
        <v>16</v>
      </c>
      <c r="B33" s="390" t="s">
        <v>5</v>
      </c>
      <c r="C33" s="219" t="s">
        <v>238</v>
      </c>
      <c r="D33" s="245"/>
      <c r="E33" s="251"/>
    </row>
    <row r="34" spans="1:5" ht="24" customHeight="1">
      <c r="A34" s="221">
        <v>17</v>
      </c>
      <c r="B34" s="391"/>
      <c r="C34" s="20" t="s">
        <v>149</v>
      </c>
      <c r="D34" s="245"/>
      <c r="E34" s="252"/>
    </row>
    <row r="35" spans="1:5" ht="51" customHeight="1">
      <c r="A35" s="221">
        <v>18</v>
      </c>
      <c r="B35" s="391"/>
      <c r="C35" s="20" t="s">
        <v>150</v>
      </c>
      <c r="D35" s="245"/>
      <c r="E35" s="252" t="s">
        <v>324</v>
      </c>
    </row>
    <row r="36" spans="1:5" ht="24" customHeight="1">
      <c r="A36" s="221">
        <v>19</v>
      </c>
      <c r="B36" s="391"/>
      <c r="C36" s="21" t="s">
        <v>159</v>
      </c>
      <c r="D36" s="245"/>
      <c r="E36" s="252"/>
    </row>
    <row r="37" spans="1:5" ht="24" customHeight="1">
      <c r="A37" s="221">
        <v>20</v>
      </c>
      <c r="B37" s="391"/>
      <c r="C37" s="21" t="s">
        <v>233</v>
      </c>
      <c r="D37" s="245"/>
      <c r="E37" s="252" t="s">
        <v>375</v>
      </c>
    </row>
    <row r="38" spans="1:5" ht="24" customHeight="1">
      <c r="A38" s="221">
        <v>21</v>
      </c>
      <c r="B38" s="391"/>
      <c r="C38" s="20" t="s">
        <v>234</v>
      </c>
      <c r="D38" s="245"/>
      <c r="E38" s="252"/>
    </row>
    <row r="39" spans="1:5" ht="24" customHeight="1">
      <c r="A39" s="221">
        <v>22</v>
      </c>
      <c r="B39" s="391"/>
      <c r="C39" s="83" t="s">
        <v>237</v>
      </c>
      <c r="D39" s="245"/>
      <c r="E39" s="252"/>
    </row>
    <row r="40" spans="1:5" ht="24" customHeight="1">
      <c r="A40" s="221">
        <v>23</v>
      </c>
      <c r="B40" s="391"/>
      <c r="C40" s="82" t="s">
        <v>235</v>
      </c>
      <c r="D40" s="245"/>
      <c r="E40" s="252"/>
    </row>
    <row r="41" spans="1:5" ht="26" customHeight="1">
      <c r="A41" s="221">
        <v>24</v>
      </c>
      <c r="B41" s="391"/>
      <c r="C41" s="21" t="s">
        <v>236</v>
      </c>
      <c r="D41" s="245"/>
      <c r="E41" s="252"/>
    </row>
    <row r="42" spans="1:5" ht="26" customHeight="1" thickBot="1">
      <c r="A42" s="221">
        <v>25</v>
      </c>
      <c r="B42" s="392"/>
      <c r="C42" s="223" t="s">
        <v>232</v>
      </c>
      <c r="D42" s="245"/>
      <c r="E42" s="253"/>
    </row>
    <row r="43" spans="1:5" ht="22.25" customHeight="1">
      <c r="A43" s="234">
        <v>26</v>
      </c>
      <c r="B43" s="385" t="s">
        <v>23</v>
      </c>
      <c r="C43" s="218" t="s">
        <v>238</v>
      </c>
      <c r="D43" s="245"/>
      <c r="E43" s="254"/>
    </row>
    <row r="44" spans="1:5" ht="20" customHeight="1">
      <c r="A44" s="234">
        <v>27</v>
      </c>
      <c r="B44" s="385"/>
      <c r="C44" s="17" t="s">
        <v>149</v>
      </c>
      <c r="D44" s="245"/>
      <c r="E44" s="254"/>
    </row>
    <row r="45" spans="1:5" ht="47" customHeight="1">
      <c r="A45" s="234">
        <v>28</v>
      </c>
      <c r="B45" s="385"/>
      <c r="C45" s="17" t="s">
        <v>150</v>
      </c>
      <c r="D45" s="245"/>
      <c r="E45" s="254"/>
    </row>
    <row r="46" spans="1:5" ht="22.25" customHeight="1">
      <c r="A46" s="234">
        <v>29</v>
      </c>
      <c r="B46" s="385"/>
      <c r="C46" s="17" t="s">
        <v>153</v>
      </c>
      <c r="D46" s="245"/>
      <c r="E46" s="254" t="s">
        <v>378</v>
      </c>
    </row>
    <row r="47" spans="1:5" ht="22.25" customHeight="1">
      <c r="A47" s="234">
        <v>30</v>
      </c>
      <c r="B47" s="385"/>
      <c r="C47" s="18" t="s">
        <v>164</v>
      </c>
      <c r="D47" s="285"/>
      <c r="E47" s="254"/>
    </row>
    <row r="48" spans="1:5" ht="22.25" customHeight="1" thickBot="1">
      <c r="A48" s="234">
        <v>31</v>
      </c>
      <c r="B48" s="385"/>
      <c r="C48" s="224" t="s">
        <v>162</v>
      </c>
      <c r="D48" s="285"/>
      <c r="E48" s="254"/>
    </row>
    <row r="49" spans="1:5" ht="21" customHeight="1">
      <c r="A49" s="221">
        <v>32</v>
      </c>
      <c r="B49" s="389" t="s">
        <v>24</v>
      </c>
      <c r="C49" s="219" t="s">
        <v>238</v>
      </c>
      <c r="D49" s="285"/>
      <c r="E49" s="251"/>
    </row>
    <row r="50" spans="1:5" ht="21" customHeight="1">
      <c r="A50" s="221">
        <v>33</v>
      </c>
      <c r="B50" s="388"/>
      <c r="C50" s="20" t="s">
        <v>149</v>
      </c>
      <c r="D50" s="285"/>
      <c r="E50" s="252" t="s">
        <v>330</v>
      </c>
    </row>
    <row r="51" spans="1:5" ht="42" customHeight="1">
      <c r="A51" s="221">
        <v>34</v>
      </c>
      <c r="B51" s="388"/>
      <c r="C51" s="20" t="s">
        <v>150</v>
      </c>
      <c r="D51" s="285"/>
      <c r="E51" s="252" t="s">
        <v>325</v>
      </c>
    </row>
    <row r="52" spans="1:5" ht="16.25" customHeight="1">
      <c r="A52" s="221">
        <v>35</v>
      </c>
      <c r="B52" s="388"/>
      <c r="C52" s="21" t="s">
        <v>152</v>
      </c>
      <c r="D52" s="285"/>
      <c r="E52" s="252"/>
    </row>
    <row r="53" spans="1:5" ht="18" customHeight="1">
      <c r="A53" s="221">
        <v>36</v>
      </c>
      <c r="B53" s="388"/>
      <c r="C53" s="21" t="s">
        <v>166</v>
      </c>
      <c r="D53" s="285"/>
      <c r="E53" s="252"/>
    </row>
    <row r="54" spans="1:5" ht="18" customHeight="1">
      <c r="A54" s="221">
        <v>37</v>
      </c>
      <c r="B54" s="388"/>
      <c r="C54" s="20" t="s">
        <v>74</v>
      </c>
      <c r="D54" s="285"/>
      <c r="E54" s="252"/>
    </row>
    <row r="55" spans="1:5" ht="18" customHeight="1">
      <c r="A55" s="221">
        <v>38</v>
      </c>
      <c r="B55" s="388"/>
      <c r="C55" s="20" t="s">
        <v>165</v>
      </c>
      <c r="D55" s="285"/>
      <c r="E55" s="252"/>
    </row>
    <row r="56" spans="1:5" ht="18" customHeight="1">
      <c r="A56" s="221">
        <v>39</v>
      </c>
      <c r="B56" s="388"/>
      <c r="C56" s="20" t="s">
        <v>230</v>
      </c>
      <c r="D56" s="285"/>
      <c r="E56" s="252" t="s">
        <v>378</v>
      </c>
    </row>
    <row r="57" spans="1:5" ht="18" customHeight="1">
      <c r="A57" s="221">
        <v>40</v>
      </c>
      <c r="B57" s="388"/>
      <c r="C57" s="20" t="s">
        <v>231</v>
      </c>
      <c r="D57" s="285"/>
      <c r="E57" s="252"/>
    </row>
    <row r="58" spans="1:5" ht="18" customHeight="1">
      <c r="A58" s="221">
        <v>41</v>
      </c>
      <c r="B58" s="388"/>
      <c r="C58" s="20" t="s">
        <v>154</v>
      </c>
      <c r="D58" s="285"/>
      <c r="E58" s="252"/>
    </row>
    <row r="59" spans="1:5" ht="18" customHeight="1" thickBot="1">
      <c r="A59" s="221">
        <v>42</v>
      </c>
      <c r="B59" s="388"/>
      <c r="C59" s="287" t="s">
        <v>242</v>
      </c>
      <c r="D59" s="285"/>
      <c r="E59" s="252"/>
    </row>
    <row r="60" spans="1:5" ht="23" customHeight="1">
      <c r="A60" s="234">
        <v>43</v>
      </c>
      <c r="B60" s="386" t="s">
        <v>25</v>
      </c>
      <c r="C60" s="289" t="s">
        <v>238</v>
      </c>
      <c r="D60" s="290"/>
      <c r="E60" s="255"/>
    </row>
    <row r="61" spans="1:5" ht="21" customHeight="1">
      <c r="A61" s="234">
        <v>44</v>
      </c>
      <c r="B61" s="385"/>
      <c r="C61" s="25" t="s">
        <v>149</v>
      </c>
      <c r="D61" s="285"/>
      <c r="E61" s="303" t="s">
        <v>326</v>
      </c>
    </row>
    <row r="62" spans="1:5" ht="44" customHeight="1">
      <c r="A62" s="234">
        <v>45</v>
      </c>
      <c r="B62" s="385"/>
      <c r="C62" s="17" t="s">
        <v>286</v>
      </c>
      <c r="D62" s="285"/>
      <c r="E62" s="304" t="s">
        <v>327</v>
      </c>
    </row>
    <row r="63" spans="1:5" ht="21" customHeight="1">
      <c r="A63" s="234">
        <v>46</v>
      </c>
      <c r="B63" s="385"/>
      <c r="C63" s="25" t="s">
        <v>160</v>
      </c>
      <c r="D63" s="285"/>
      <c r="E63" s="304" t="s">
        <v>328</v>
      </c>
    </row>
    <row r="64" spans="1:5" ht="21" customHeight="1">
      <c r="A64" s="234">
        <v>47</v>
      </c>
      <c r="B64" s="385"/>
      <c r="C64" s="25" t="s">
        <v>167</v>
      </c>
      <c r="D64" s="285"/>
      <c r="E64" s="305" t="s">
        <v>329</v>
      </c>
    </row>
    <row r="65" spans="1:5" ht="21" customHeight="1">
      <c r="A65" s="234">
        <v>48</v>
      </c>
      <c r="B65" s="385"/>
      <c r="C65" s="17" t="s">
        <v>72</v>
      </c>
      <c r="D65" s="285"/>
      <c r="E65" s="306"/>
    </row>
    <row r="66" spans="1:5" ht="19.25" customHeight="1">
      <c r="A66" s="234">
        <v>49</v>
      </c>
      <c r="B66" s="385"/>
      <c r="C66" s="26" t="s">
        <v>153</v>
      </c>
      <c r="D66" s="285"/>
      <c r="E66" s="302" t="s">
        <v>375</v>
      </c>
    </row>
    <row r="67" spans="1:5" ht="22.25" customHeight="1" thickBot="1">
      <c r="A67" s="234">
        <v>52</v>
      </c>
      <c r="B67" s="387"/>
      <c r="C67" s="291" t="s">
        <v>288</v>
      </c>
      <c r="D67" s="292"/>
      <c r="E67" s="256"/>
    </row>
    <row r="68" spans="1:5" ht="22.25" customHeight="1">
      <c r="A68" s="221">
        <v>53</v>
      </c>
      <c r="B68" s="388" t="s">
        <v>26</v>
      </c>
      <c r="C68" s="288" t="s">
        <v>238</v>
      </c>
      <c r="D68" s="285"/>
      <c r="E68" s="252"/>
    </row>
    <row r="69" spans="1:5" ht="19.25" customHeight="1">
      <c r="A69" s="221">
        <v>54</v>
      </c>
      <c r="B69" s="388"/>
      <c r="C69" s="20" t="s">
        <v>149</v>
      </c>
      <c r="D69" s="285"/>
      <c r="E69" s="252"/>
    </row>
    <row r="70" spans="1:5" ht="44" customHeight="1">
      <c r="A70" s="221">
        <v>55</v>
      </c>
      <c r="B70" s="388"/>
      <c r="C70" s="20" t="s">
        <v>382</v>
      </c>
      <c r="D70" s="285"/>
      <c r="E70" s="252" t="s">
        <v>331</v>
      </c>
    </row>
    <row r="71" spans="1:5" ht="21" customHeight="1">
      <c r="A71" s="221">
        <v>56</v>
      </c>
      <c r="B71" s="388"/>
      <c r="C71" s="20" t="s">
        <v>160</v>
      </c>
      <c r="D71" s="285"/>
      <c r="E71" s="252"/>
    </row>
    <row r="72" spans="1:5" ht="21" customHeight="1">
      <c r="A72" s="221">
        <v>57</v>
      </c>
      <c r="B72" s="388"/>
      <c r="C72" s="20" t="s">
        <v>168</v>
      </c>
      <c r="D72" s="285"/>
      <c r="E72" s="252" t="s">
        <v>378</v>
      </c>
    </row>
    <row r="73" spans="1:5" ht="21" customHeight="1">
      <c r="A73" s="221">
        <v>58</v>
      </c>
      <c r="B73" s="388"/>
      <c r="C73" s="31" t="s">
        <v>158</v>
      </c>
      <c r="D73" s="285"/>
      <c r="E73" s="252"/>
    </row>
    <row r="74" spans="1:5" ht="15" customHeight="1" thickBot="1">
      <c r="A74" s="221">
        <v>59</v>
      </c>
      <c r="B74" s="388"/>
      <c r="C74" s="293" t="s">
        <v>243</v>
      </c>
      <c r="D74" s="285"/>
      <c r="E74" s="252"/>
    </row>
    <row r="75" spans="1:5" ht="21" customHeight="1">
      <c r="A75" s="234">
        <v>60</v>
      </c>
      <c r="B75" s="386" t="s">
        <v>27</v>
      </c>
      <c r="C75" s="294" t="s">
        <v>238</v>
      </c>
      <c r="D75" s="290"/>
      <c r="E75" s="255"/>
    </row>
    <row r="76" spans="1:5" ht="21" customHeight="1">
      <c r="A76" s="234">
        <v>61</v>
      </c>
      <c r="B76" s="385"/>
      <c r="C76" s="22" t="s">
        <v>149</v>
      </c>
      <c r="D76" s="285"/>
      <c r="E76" s="254"/>
    </row>
    <row r="77" spans="1:5" ht="48" customHeight="1">
      <c r="A77" s="234">
        <v>62</v>
      </c>
      <c r="B77" s="385"/>
      <c r="C77" s="22" t="s">
        <v>383</v>
      </c>
      <c r="D77" s="285"/>
      <c r="E77" s="254"/>
    </row>
    <row r="78" spans="1:5" ht="21" customHeight="1">
      <c r="A78" s="234">
        <v>63</v>
      </c>
      <c r="B78" s="385"/>
      <c r="C78" s="22" t="s">
        <v>153</v>
      </c>
      <c r="D78" s="285"/>
      <c r="E78" s="254" t="s">
        <v>378</v>
      </c>
    </row>
    <row r="79" spans="1:5" ht="21" customHeight="1">
      <c r="A79" s="234">
        <v>64</v>
      </c>
      <c r="B79" s="385"/>
      <c r="C79" s="22" t="s">
        <v>169</v>
      </c>
      <c r="D79" s="285"/>
      <c r="E79" s="254"/>
    </row>
    <row r="80" spans="1:5" ht="21" customHeight="1" thickBot="1">
      <c r="A80" s="234">
        <v>65</v>
      </c>
      <c r="B80" s="387"/>
      <c r="C80" s="295"/>
      <c r="D80" s="292"/>
      <c r="E80" s="256"/>
    </row>
    <row r="81" spans="1:5" ht="21" customHeight="1">
      <c r="A81" s="221">
        <v>66</v>
      </c>
      <c r="B81" s="389" t="s">
        <v>28</v>
      </c>
      <c r="C81" s="226" t="s">
        <v>238</v>
      </c>
      <c r="D81" s="290"/>
      <c r="E81" s="251"/>
    </row>
    <row r="82" spans="1:5" ht="21" customHeight="1">
      <c r="A82" s="221">
        <v>67</v>
      </c>
      <c r="B82" s="388"/>
      <c r="C82" s="28" t="s">
        <v>149</v>
      </c>
      <c r="D82" s="285"/>
      <c r="E82" s="252"/>
    </row>
    <row r="83" spans="1:5" ht="45" customHeight="1">
      <c r="A83" s="221">
        <v>68</v>
      </c>
      <c r="B83" s="388"/>
      <c r="C83" s="21" t="s">
        <v>383</v>
      </c>
      <c r="D83" s="285"/>
      <c r="E83" s="252" t="s">
        <v>369</v>
      </c>
    </row>
    <row r="84" spans="1:5" ht="20" customHeight="1">
      <c r="A84" s="231">
        <v>8</v>
      </c>
      <c r="B84" s="388"/>
      <c r="C84" s="89" t="s">
        <v>240</v>
      </c>
      <c r="D84" s="285"/>
      <c r="E84" s="252"/>
    </row>
    <row r="85" spans="1:5" ht="21" customHeight="1">
      <c r="A85" s="231"/>
      <c r="B85" s="388"/>
      <c r="C85" s="89" t="s">
        <v>206</v>
      </c>
      <c r="D85" s="285"/>
      <c r="E85" s="252"/>
    </row>
    <row r="86" spans="1:5" ht="21" customHeight="1">
      <c r="A86" s="231"/>
      <c r="B86" s="388"/>
      <c r="C86" s="301" t="s">
        <v>371</v>
      </c>
      <c r="D86" s="285"/>
      <c r="E86" s="252"/>
    </row>
    <row r="87" spans="1:5" ht="21" customHeight="1">
      <c r="A87" s="231"/>
      <c r="B87" s="388"/>
      <c r="C87" s="89" t="s">
        <v>373</v>
      </c>
      <c r="D87" s="285"/>
      <c r="E87" s="252" t="s">
        <v>372</v>
      </c>
    </row>
    <row r="88" spans="1:5" ht="21" customHeight="1">
      <c r="A88" s="221">
        <v>70</v>
      </c>
      <c r="B88" s="388"/>
      <c r="C88" s="29" t="s">
        <v>160</v>
      </c>
      <c r="D88" s="285"/>
      <c r="E88" s="252"/>
    </row>
    <row r="89" spans="1:5" ht="21" customHeight="1">
      <c r="A89" s="221">
        <v>71</v>
      </c>
      <c r="B89" s="388"/>
      <c r="C89" s="29" t="s">
        <v>163</v>
      </c>
      <c r="D89" s="285"/>
      <c r="E89" s="252"/>
    </row>
    <row r="90" spans="1:5" ht="21" customHeight="1">
      <c r="A90" s="221">
        <v>72</v>
      </c>
      <c r="B90" s="388"/>
      <c r="C90" s="29" t="s">
        <v>41</v>
      </c>
      <c r="D90" s="285"/>
      <c r="E90" s="252" t="s">
        <v>378</v>
      </c>
    </row>
    <row r="91" spans="1:5" ht="21" customHeight="1" thickBot="1">
      <c r="A91" s="221">
        <v>73</v>
      </c>
      <c r="B91" s="393"/>
      <c r="C91" s="300" t="s">
        <v>74</v>
      </c>
      <c r="D91" s="292"/>
      <c r="E91" s="253"/>
    </row>
    <row r="92" spans="1:5" ht="21" customHeight="1">
      <c r="A92" s="234">
        <v>74</v>
      </c>
      <c r="B92" s="385" t="s">
        <v>29</v>
      </c>
      <c r="C92" s="237" t="s">
        <v>238</v>
      </c>
      <c r="D92" s="285"/>
      <c r="E92" s="254"/>
    </row>
    <row r="93" spans="1:5" ht="18" customHeight="1">
      <c r="A93" s="234">
        <v>75</v>
      </c>
      <c r="B93" s="385"/>
      <c r="C93" s="17" t="s">
        <v>149</v>
      </c>
      <c r="D93" s="285"/>
      <c r="E93" s="254"/>
    </row>
    <row r="94" spans="1:5" ht="46.25" customHeight="1">
      <c r="A94" s="234">
        <v>76</v>
      </c>
      <c r="B94" s="385"/>
      <c r="C94" s="17" t="s">
        <v>286</v>
      </c>
      <c r="D94" s="285"/>
      <c r="E94" s="254" t="s">
        <v>374</v>
      </c>
    </row>
    <row r="95" spans="1:5" ht="21" customHeight="1">
      <c r="A95" s="234">
        <v>77</v>
      </c>
      <c r="B95" s="385"/>
      <c r="C95" s="17" t="s">
        <v>157</v>
      </c>
      <c r="D95" s="285"/>
      <c r="E95" s="254"/>
    </row>
    <row r="96" spans="1:5" ht="21" customHeight="1">
      <c r="A96" s="234">
        <v>78</v>
      </c>
      <c r="B96" s="385"/>
      <c r="C96" s="17" t="s">
        <v>170</v>
      </c>
      <c r="D96" s="285"/>
      <c r="E96" s="254"/>
    </row>
    <row r="97" spans="1:11" ht="21" customHeight="1">
      <c r="A97" s="234">
        <v>79</v>
      </c>
      <c r="B97" s="385"/>
      <c r="C97" s="17" t="s">
        <v>74</v>
      </c>
      <c r="D97" s="245"/>
      <c r="E97" s="254"/>
    </row>
    <row r="98" spans="1:11" ht="21" customHeight="1">
      <c r="A98" s="234">
        <v>80</v>
      </c>
      <c r="B98" s="385"/>
      <c r="C98" s="17" t="s">
        <v>153</v>
      </c>
      <c r="D98" s="245"/>
      <c r="E98" s="254" t="s">
        <v>378</v>
      </c>
    </row>
    <row r="99" spans="1:11" ht="21" customHeight="1">
      <c r="A99" s="234">
        <v>81</v>
      </c>
      <c r="B99" s="385"/>
      <c r="C99" s="17" t="s">
        <v>154</v>
      </c>
      <c r="D99" s="285"/>
      <c r="E99" s="254"/>
    </row>
    <row r="100" spans="1:11" ht="21" customHeight="1">
      <c r="A100" s="234">
        <v>82</v>
      </c>
      <c r="B100" s="385"/>
      <c r="C100" s="17" t="s">
        <v>162</v>
      </c>
      <c r="D100" s="285"/>
      <c r="E100" s="254"/>
    </row>
    <row r="101" spans="1:11" ht="21" customHeight="1" thickBot="1">
      <c r="A101" s="246">
        <v>83</v>
      </c>
      <c r="B101" s="385"/>
      <c r="C101" s="227" t="s">
        <v>242</v>
      </c>
      <c r="D101" s="285"/>
      <c r="E101" s="254"/>
    </row>
    <row r="102" spans="1:11" ht="21" customHeight="1">
      <c r="A102" s="230">
        <v>84</v>
      </c>
      <c r="B102" s="389" t="s">
        <v>30</v>
      </c>
      <c r="C102" s="225" t="s">
        <v>238</v>
      </c>
      <c r="D102" s="290"/>
      <c r="E102" s="251"/>
    </row>
    <row r="103" spans="1:11" ht="23" customHeight="1">
      <c r="A103" s="231">
        <v>85</v>
      </c>
      <c r="B103" s="388"/>
      <c r="C103" s="20" t="s">
        <v>149</v>
      </c>
      <c r="D103" s="285"/>
      <c r="E103" s="252"/>
    </row>
    <row r="104" spans="1:11" ht="47" customHeight="1">
      <c r="A104" s="231">
        <v>86</v>
      </c>
      <c r="B104" s="388"/>
      <c r="C104" s="20" t="s">
        <v>383</v>
      </c>
      <c r="D104" s="285"/>
      <c r="E104" s="252"/>
    </row>
    <row r="105" spans="1:11" ht="21" customHeight="1">
      <c r="A105" s="231">
        <v>87</v>
      </c>
      <c r="B105" s="388"/>
      <c r="C105" s="20" t="s">
        <v>157</v>
      </c>
      <c r="D105" s="285"/>
      <c r="E105" s="252" t="s">
        <v>377</v>
      </c>
    </row>
    <row r="106" spans="1:11" ht="21" customHeight="1">
      <c r="A106" s="231">
        <v>88</v>
      </c>
      <c r="B106" s="388"/>
      <c r="C106" s="20" t="s">
        <v>168</v>
      </c>
      <c r="D106" s="285"/>
      <c r="E106" s="252" t="s">
        <v>378</v>
      </c>
    </row>
    <row r="107" spans="1:11" ht="21" customHeight="1">
      <c r="A107" s="231"/>
      <c r="B107" s="388"/>
      <c r="C107" s="89" t="s">
        <v>288</v>
      </c>
      <c r="D107" s="285"/>
      <c r="E107" s="252"/>
    </row>
    <row r="108" spans="1:11" s="260" customFormat="1" ht="21" customHeight="1" thickBot="1">
      <c r="A108" s="232">
        <v>91</v>
      </c>
      <c r="B108" s="393"/>
      <c r="C108" s="261" t="s">
        <v>160</v>
      </c>
      <c r="D108" s="296"/>
      <c r="E108" s="299"/>
      <c r="K108" s="311"/>
    </row>
    <row r="109" spans="1:11" s="24" customFormat="1" ht="21" customHeight="1">
      <c r="A109" s="233">
        <v>92</v>
      </c>
      <c r="B109" s="385" t="s">
        <v>31</v>
      </c>
      <c r="C109" s="236" t="s">
        <v>238</v>
      </c>
      <c r="D109" s="297"/>
      <c r="E109" s="257"/>
      <c r="K109" s="312"/>
    </row>
    <row r="110" spans="1:11" ht="22.25" customHeight="1">
      <c r="A110" s="234">
        <v>93</v>
      </c>
      <c r="B110" s="385"/>
      <c r="C110" s="22" t="s">
        <v>149</v>
      </c>
      <c r="D110" s="285"/>
      <c r="E110" s="254" t="s">
        <v>376</v>
      </c>
    </row>
    <row r="111" spans="1:11" ht="49.25" customHeight="1">
      <c r="A111" s="234">
        <v>94</v>
      </c>
      <c r="B111" s="385"/>
      <c r="C111" s="22" t="s">
        <v>383</v>
      </c>
      <c r="D111" s="285"/>
      <c r="E111" s="286"/>
    </row>
    <row r="112" spans="1:11" ht="20" customHeight="1">
      <c r="A112" s="234">
        <v>95</v>
      </c>
      <c r="B112" s="385"/>
      <c r="C112" s="238" t="s">
        <v>161</v>
      </c>
      <c r="D112" s="285"/>
      <c r="E112" s="286"/>
    </row>
    <row r="113" spans="1:11" ht="21" customHeight="1">
      <c r="A113" s="234">
        <v>96</v>
      </c>
      <c r="B113" s="385"/>
      <c r="C113" s="22" t="s">
        <v>153</v>
      </c>
      <c r="D113" s="285"/>
      <c r="E113" s="286" t="s">
        <v>378</v>
      </c>
    </row>
    <row r="114" spans="1:11" ht="21" customHeight="1">
      <c r="A114" s="234">
        <v>97</v>
      </c>
      <c r="B114" s="385"/>
      <c r="C114" s="30" t="s">
        <v>158</v>
      </c>
      <c r="D114" s="285"/>
      <c r="E114" s="286"/>
    </row>
    <row r="115" spans="1:11" ht="21" customHeight="1">
      <c r="A115" s="246">
        <v>98</v>
      </c>
      <c r="B115" s="385"/>
      <c r="C115" s="224" t="s">
        <v>171</v>
      </c>
      <c r="D115" s="285"/>
      <c r="E115" s="286"/>
    </row>
    <row r="116" spans="1:11" s="24" customFormat="1" ht="21" customHeight="1" thickBot="1">
      <c r="A116" s="50"/>
      <c r="B116" s="239"/>
      <c r="C116" s="240"/>
      <c r="D116" s="247"/>
      <c r="E116" s="258"/>
      <c r="K116" s="312"/>
    </row>
    <row r="117" spans="1:11" s="24" customFormat="1" ht="21" customHeight="1">
      <c r="A117" s="14"/>
      <c r="B117" s="70"/>
      <c r="C117" s="14"/>
      <c r="D117" s="298"/>
      <c r="E117" s="259"/>
      <c r="K117" s="312"/>
    </row>
    <row r="118" spans="1:11" s="24" customFormat="1" ht="21" customHeight="1">
      <c r="A118" s="14"/>
      <c r="B118" s="70"/>
      <c r="C118" s="14"/>
      <c r="D118" s="13"/>
      <c r="E118" s="259"/>
      <c r="K118" s="312"/>
    </row>
    <row r="119" spans="1:11" s="24" customFormat="1" ht="21" customHeight="1">
      <c r="A119" s="14"/>
      <c r="B119" s="70"/>
      <c r="C119" s="14"/>
      <c r="D119" s="13"/>
      <c r="E119" s="259"/>
      <c r="K119" s="312"/>
    </row>
    <row r="120" spans="1:11" ht="21" customHeight="1">
      <c r="A120" s="14"/>
      <c r="C120" s="14"/>
    </row>
    <row r="121" spans="1:11" ht="21" customHeight="1">
      <c r="A121" s="14"/>
      <c r="C121" s="14"/>
    </row>
    <row r="122" spans="1:11" ht="21" customHeight="1">
      <c r="A122" s="14"/>
      <c r="C122" s="14"/>
    </row>
    <row r="123" spans="1:11" ht="21" customHeight="1">
      <c r="A123" s="14"/>
      <c r="C123" s="14"/>
    </row>
    <row r="124" spans="1:11" ht="21" customHeight="1">
      <c r="A124" s="14"/>
      <c r="C124" s="14"/>
    </row>
    <row r="125" spans="1:11" ht="21" customHeight="1">
      <c r="A125" s="14"/>
      <c r="C125" s="14"/>
      <c r="D125" s="14"/>
    </row>
    <row r="126" spans="1:11" ht="21" customHeight="1">
      <c r="A126" s="14"/>
      <c r="C126" s="14"/>
      <c r="D126" s="14"/>
    </row>
    <row r="127" spans="1:11" ht="21" customHeight="1">
      <c r="A127" s="14"/>
      <c r="C127" s="14"/>
      <c r="D127" s="14"/>
    </row>
    <row r="128" spans="1:11" ht="21" customHeight="1">
      <c r="A128" s="14"/>
      <c r="C128" s="14"/>
      <c r="D128" s="14"/>
    </row>
    <row r="129" spans="1:4" ht="43.25" customHeight="1">
      <c r="A129" s="14"/>
      <c r="C129" s="14"/>
      <c r="D129" s="14"/>
    </row>
    <row r="130" spans="1:4" ht="22.25" customHeight="1">
      <c r="A130" s="14"/>
      <c r="C130" s="14"/>
      <c r="D130" s="14"/>
    </row>
    <row r="131" spans="1:4" ht="43.25" customHeight="1">
      <c r="A131" s="14"/>
      <c r="C131" s="14"/>
      <c r="D131" s="14"/>
    </row>
    <row r="132" spans="1:4" ht="43.25" customHeight="1">
      <c r="A132" s="14"/>
      <c r="C132" s="14"/>
      <c r="D132" s="14"/>
    </row>
    <row r="133" spans="1:4">
      <c r="A133" s="14"/>
      <c r="C133" s="14"/>
      <c r="D133" s="14"/>
    </row>
    <row r="134" spans="1:4" ht="21" customHeight="1">
      <c r="A134" s="14"/>
      <c r="C134" s="14"/>
      <c r="D134" s="14"/>
    </row>
    <row r="135" spans="1:4" ht="21" customHeight="1">
      <c r="A135" s="14"/>
      <c r="C135" s="14"/>
      <c r="D135" s="14"/>
    </row>
    <row r="136" spans="1:4" ht="21" customHeight="1">
      <c r="A136" s="14"/>
      <c r="C136" s="14"/>
      <c r="D136" s="14"/>
    </row>
    <row r="137" spans="1:4">
      <c r="A137" s="14"/>
      <c r="C137" s="14"/>
      <c r="D137" s="14"/>
    </row>
    <row r="138" spans="1:4">
      <c r="A138" s="14"/>
      <c r="C138" s="14"/>
      <c r="D138" s="14"/>
    </row>
    <row r="139" spans="1:4">
      <c r="A139" s="14"/>
      <c r="C139" s="14"/>
      <c r="D139" s="14"/>
    </row>
    <row r="140" spans="1:4">
      <c r="A140" s="14"/>
      <c r="C140" s="14"/>
      <c r="D140" s="14"/>
    </row>
    <row r="141" spans="1:4">
      <c r="A141" s="14"/>
      <c r="C141" s="14"/>
      <c r="D141" s="14"/>
    </row>
    <row r="142" spans="1:4">
      <c r="A142" s="14"/>
      <c r="C142" s="14"/>
      <c r="D142" s="14"/>
    </row>
    <row r="143" spans="1:4">
      <c r="A143" s="14"/>
      <c r="C143" s="14"/>
      <c r="D143" s="14"/>
    </row>
    <row r="144" spans="1:4">
      <c r="A144" s="14"/>
      <c r="C144" s="14"/>
      <c r="D144" s="14"/>
    </row>
    <row r="145" spans="1:4">
      <c r="A145" s="14"/>
      <c r="C145" s="14"/>
      <c r="D145" s="14"/>
    </row>
    <row r="146" spans="1:4">
      <c r="A146" s="14"/>
      <c r="C146" s="14"/>
      <c r="D146" s="14"/>
    </row>
    <row r="147" spans="1:4">
      <c r="A147" s="14"/>
      <c r="C147" s="14"/>
      <c r="D147" s="14"/>
    </row>
    <row r="148" spans="1:4">
      <c r="A148" s="14"/>
      <c r="C148" s="14"/>
      <c r="D148" s="14"/>
    </row>
  </sheetData>
  <mergeCells count="13">
    <mergeCell ref="B19:B25"/>
    <mergeCell ref="B5:B18"/>
    <mergeCell ref="B102:B108"/>
    <mergeCell ref="B109:B115"/>
    <mergeCell ref="B75:B80"/>
    <mergeCell ref="B26:B32"/>
    <mergeCell ref="B60:B67"/>
    <mergeCell ref="B68:B74"/>
    <mergeCell ref="B49:B59"/>
    <mergeCell ref="B43:B48"/>
    <mergeCell ref="B33:B42"/>
    <mergeCell ref="B81:B91"/>
    <mergeCell ref="B92:B101"/>
  </mergeCells>
  <phoneticPr fontId="16" type="noConversion"/>
  <pageMargins left="0.75" right="0.75" top="1" bottom="1" header="0.5" footer="0.5"/>
  <pageSetup paperSize="9" scale="67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7" tint="-0.249977111117893"/>
  </sheetPr>
  <dimension ref="C4:H27"/>
  <sheetViews>
    <sheetView topLeftCell="A12" workbookViewId="0">
      <selection activeCell="H32" sqref="H32"/>
    </sheetView>
  </sheetViews>
  <sheetFormatPr baseColWidth="10" defaultRowHeight="14" x14ac:dyDescent="0"/>
  <cols>
    <col min="5" max="5" width="46.6640625" customWidth="1"/>
  </cols>
  <sheetData>
    <row r="4" spans="3:8" ht="15" thickBot="1">
      <c r="C4" s="280" t="s">
        <v>290</v>
      </c>
    </row>
    <row r="5" spans="3:8" ht="15" thickBot="1">
      <c r="C5" s="397" t="s">
        <v>291</v>
      </c>
      <c r="D5" s="398"/>
      <c r="E5" s="398"/>
      <c r="F5" s="398"/>
      <c r="G5" s="398"/>
      <c r="H5" s="399"/>
    </row>
    <row r="6" spans="3:8" ht="20" customHeight="1" thickBot="1">
      <c r="C6" s="400"/>
      <c r="D6" s="401"/>
      <c r="E6" s="402"/>
      <c r="F6" s="264" t="s">
        <v>292</v>
      </c>
      <c r="G6" s="265" t="s">
        <v>293</v>
      </c>
      <c r="H6" s="265" t="s">
        <v>294</v>
      </c>
    </row>
    <row r="7" spans="3:8" ht="20" customHeight="1" thickBot="1">
      <c r="C7" s="403" t="s">
        <v>295</v>
      </c>
      <c r="D7" s="403" t="s">
        <v>296</v>
      </c>
      <c r="E7" s="266" t="s">
        <v>297</v>
      </c>
      <c r="F7" s="267">
        <v>0</v>
      </c>
      <c r="G7" s="267">
        <v>0</v>
      </c>
      <c r="H7" s="267">
        <v>0</v>
      </c>
    </row>
    <row r="8" spans="3:8" ht="20" customHeight="1" thickBot="1">
      <c r="C8" s="404"/>
      <c r="D8" s="404"/>
      <c r="E8" s="266" t="s">
        <v>298</v>
      </c>
      <c r="F8" s="267">
        <v>4</v>
      </c>
      <c r="G8" s="268">
        <v>50000</v>
      </c>
      <c r="H8" s="267">
        <v>200000</v>
      </c>
    </row>
    <row r="9" spans="3:8" ht="20" customHeight="1" thickBot="1">
      <c r="C9" s="404"/>
      <c r="D9" s="404"/>
      <c r="E9" s="266" t="s">
        <v>299</v>
      </c>
      <c r="F9" s="267">
        <v>2</v>
      </c>
      <c r="G9" s="268">
        <v>80000</v>
      </c>
      <c r="H9" s="267">
        <v>160000</v>
      </c>
    </row>
    <row r="10" spans="3:8" ht="20" customHeight="1" thickBot="1">
      <c r="C10" s="404"/>
      <c r="D10" s="406"/>
      <c r="E10" s="266" t="s">
        <v>300</v>
      </c>
      <c r="F10" s="267">
        <v>4</v>
      </c>
      <c r="G10" s="268">
        <v>40000</v>
      </c>
      <c r="H10" s="267">
        <v>160000</v>
      </c>
    </row>
    <row r="11" spans="3:8" ht="20" customHeight="1" thickBot="1">
      <c r="C11" s="404"/>
      <c r="D11" s="407" t="s">
        <v>301</v>
      </c>
      <c r="E11" s="281" t="s">
        <v>302</v>
      </c>
      <c r="F11" s="267">
        <v>1</v>
      </c>
      <c r="G11" s="268">
        <v>800000</v>
      </c>
      <c r="H11" s="267">
        <v>800000</v>
      </c>
    </row>
    <row r="12" spans="3:8" ht="20" customHeight="1" thickBot="1">
      <c r="C12" s="404"/>
      <c r="D12" s="406"/>
      <c r="E12" s="281" t="s">
        <v>303</v>
      </c>
      <c r="F12" s="267">
        <v>1</v>
      </c>
      <c r="G12" s="268">
        <v>90000</v>
      </c>
      <c r="H12" s="267">
        <v>90000</v>
      </c>
    </row>
    <row r="13" spans="3:8" ht="20" customHeight="1" thickBot="1">
      <c r="C13" s="405"/>
      <c r="D13" s="269" t="s">
        <v>304</v>
      </c>
      <c r="E13" s="281" t="s">
        <v>305</v>
      </c>
      <c r="F13" s="267">
        <v>2</v>
      </c>
      <c r="G13" s="268">
        <v>1000000</v>
      </c>
      <c r="H13" s="267">
        <v>2000000</v>
      </c>
    </row>
    <row r="14" spans="3:8" ht="20" customHeight="1" thickBot="1">
      <c r="C14" s="263"/>
      <c r="D14" s="270"/>
      <c r="E14" s="271"/>
      <c r="F14" s="272"/>
      <c r="G14" s="273" t="s">
        <v>306</v>
      </c>
      <c r="H14" s="274">
        <v>3410000</v>
      </c>
    </row>
    <row r="15" spans="3:8" ht="20" customHeight="1" thickBot="1">
      <c r="C15" s="397" t="s">
        <v>307</v>
      </c>
      <c r="D15" s="398"/>
      <c r="E15" s="398"/>
      <c r="F15" s="398"/>
      <c r="G15" s="398"/>
      <c r="H15" s="399"/>
    </row>
    <row r="16" spans="3:8" ht="20" customHeight="1" thickBot="1">
      <c r="C16" s="414" t="s">
        <v>308</v>
      </c>
      <c r="D16" s="414" t="s">
        <v>309</v>
      </c>
      <c r="E16" s="264" t="s">
        <v>310</v>
      </c>
      <c r="F16" s="275">
        <v>100000</v>
      </c>
      <c r="G16" s="417"/>
      <c r="H16" s="418"/>
    </row>
    <row r="17" spans="3:8" ht="20" customHeight="1" thickBot="1">
      <c r="C17" s="415"/>
      <c r="D17" s="415"/>
      <c r="E17" s="266" t="s">
        <v>311</v>
      </c>
      <c r="F17" s="276">
        <v>80000</v>
      </c>
      <c r="G17" s="419"/>
      <c r="H17" s="420"/>
    </row>
    <row r="18" spans="3:8" ht="20" customHeight="1" thickBot="1">
      <c r="C18" s="415"/>
      <c r="D18" s="415"/>
      <c r="E18" s="266" t="s">
        <v>311</v>
      </c>
      <c r="F18" s="276">
        <v>80000</v>
      </c>
      <c r="G18" s="419"/>
      <c r="H18" s="420"/>
    </row>
    <row r="19" spans="3:8" ht="20" customHeight="1" thickBot="1">
      <c r="C19" s="415"/>
      <c r="D19" s="416"/>
      <c r="E19" s="266" t="s">
        <v>312</v>
      </c>
      <c r="F19" s="276">
        <v>20000</v>
      </c>
      <c r="G19" s="419"/>
      <c r="H19" s="420"/>
    </row>
    <row r="20" spans="3:8" ht="20" customHeight="1" thickBot="1">
      <c r="C20" s="415"/>
      <c r="D20" s="422" t="s">
        <v>313</v>
      </c>
      <c r="E20" s="423"/>
      <c r="F20" s="274">
        <v>40000</v>
      </c>
      <c r="G20" s="419"/>
      <c r="H20" s="420"/>
    </row>
    <row r="21" spans="3:8" ht="20" customHeight="1" thickBot="1">
      <c r="C21" s="415"/>
      <c r="D21" s="424" t="s">
        <v>314</v>
      </c>
      <c r="E21" s="425"/>
      <c r="F21" s="274">
        <v>20000</v>
      </c>
      <c r="G21" s="419"/>
      <c r="H21" s="420"/>
    </row>
    <row r="22" spans="3:8" ht="20" customHeight="1" thickBot="1">
      <c r="C22" s="415"/>
      <c r="D22" s="414" t="s">
        <v>315</v>
      </c>
      <c r="E22" s="266" t="s">
        <v>316</v>
      </c>
      <c r="F22" s="274">
        <v>140000</v>
      </c>
      <c r="G22" s="419"/>
      <c r="H22" s="420"/>
    </row>
    <row r="23" spans="3:8" ht="20" customHeight="1" thickBot="1">
      <c r="C23" s="416"/>
      <c r="D23" s="426"/>
      <c r="E23" s="266" t="s">
        <v>317</v>
      </c>
      <c r="F23" s="274">
        <v>12000</v>
      </c>
      <c r="G23" s="419"/>
      <c r="H23" s="420"/>
    </row>
    <row r="24" spans="3:8" ht="20" customHeight="1" thickBot="1">
      <c r="C24" s="277"/>
      <c r="E24" s="273" t="s">
        <v>318</v>
      </c>
      <c r="F24" s="274">
        <v>492000</v>
      </c>
      <c r="G24" s="419"/>
      <c r="H24" s="420"/>
    </row>
    <row r="25" spans="3:8" ht="20" customHeight="1" thickBot="1">
      <c r="C25" s="278"/>
      <c r="D25" s="271"/>
      <c r="E25" s="273" t="s">
        <v>319</v>
      </c>
      <c r="F25" s="274">
        <v>5904000</v>
      </c>
      <c r="G25" s="400"/>
      <c r="H25" s="421"/>
    </row>
    <row r="26" spans="3:8" ht="20" customHeight="1" thickBot="1">
      <c r="C26" s="408" t="s">
        <v>320</v>
      </c>
      <c r="D26" s="409"/>
      <c r="E26" s="410"/>
      <c r="F26" s="411">
        <v>9314000</v>
      </c>
      <c r="G26" s="412"/>
      <c r="H26" s="413"/>
    </row>
    <row r="27" spans="3:8">
      <c r="C27" s="279"/>
      <c r="F27" s="284">
        <f>F26/123</f>
        <v>75723.577235772362</v>
      </c>
      <c r="G27" s="283" t="s">
        <v>370</v>
      </c>
    </row>
  </sheetData>
  <mergeCells count="14">
    <mergeCell ref="C26:E26"/>
    <mergeCell ref="F26:H26"/>
    <mergeCell ref="C16:C23"/>
    <mergeCell ref="D16:D19"/>
    <mergeCell ref="G16:H25"/>
    <mergeCell ref="D20:E20"/>
    <mergeCell ref="D21:E21"/>
    <mergeCell ref="D22:D23"/>
    <mergeCell ref="C15:H15"/>
    <mergeCell ref="C5:H5"/>
    <mergeCell ref="C6:E6"/>
    <mergeCell ref="C7:C13"/>
    <mergeCell ref="D7:D10"/>
    <mergeCell ref="D11:D12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</sheetPr>
  <dimension ref="A2:G136"/>
  <sheetViews>
    <sheetView workbookViewId="0">
      <selection activeCell="C33" sqref="C33"/>
    </sheetView>
  </sheetViews>
  <sheetFormatPr baseColWidth="10" defaultColWidth="10.6640625" defaultRowHeight="15" x14ac:dyDescent="0"/>
  <cols>
    <col min="1" max="1" width="6" style="23" customWidth="1"/>
    <col min="2" max="2" width="21" style="16" customWidth="1"/>
    <col min="3" max="3" width="77" style="33" customWidth="1"/>
    <col min="4" max="4" width="76.6640625" style="34" customWidth="1"/>
    <col min="5" max="16384" width="10.6640625" style="14"/>
  </cols>
  <sheetData>
    <row r="2" spans="1:4">
      <c r="A2" s="46"/>
      <c r="B2" s="32" t="s">
        <v>205</v>
      </c>
    </row>
    <row r="3" spans="1:4" ht="16" thickBot="1">
      <c r="A3" s="27"/>
      <c r="B3" s="47" t="s">
        <v>204</v>
      </c>
    </row>
    <row r="4" spans="1:4" ht="19" thickBot="1">
      <c r="A4" s="46"/>
      <c r="B4" s="169" t="s">
        <v>87</v>
      </c>
      <c r="C4" s="170" t="s">
        <v>200</v>
      </c>
      <c r="D4" s="171" t="s">
        <v>201</v>
      </c>
    </row>
    <row r="5" spans="1:4" ht="15" customHeight="1">
      <c r="A5" s="48"/>
      <c r="B5" s="430" t="s">
        <v>199</v>
      </c>
      <c r="C5" s="52" t="s">
        <v>88</v>
      </c>
      <c r="D5" s="53" t="s">
        <v>91</v>
      </c>
    </row>
    <row r="6" spans="1:4" ht="15" customHeight="1">
      <c r="A6" s="48"/>
      <c r="B6" s="431"/>
      <c r="C6" s="35" t="s">
        <v>89</v>
      </c>
      <c r="D6" s="54" t="s">
        <v>90</v>
      </c>
    </row>
    <row r="7" spans="1:4">
      <c r="A7" s="48"/>
      <c r="B7" s="431"/>
      <c r="C7" s="35" t="s">
        <v>92</v>
      </c>
      <c r="D7" s="54" t="s">
        <v>93</v>
      </c>
    </row>
    <row r="8" spans="1:4" ht="15" customHeight="1">
      <c r="A8" s="48"/>
      <c r="B8" s="431"/>
      <c r="C8" s="51" t="s">
        <v>132</v>
      </c>
      <c r="D8" s="58" t="s">
        <v>133</v>
      </c>
    </row>
    <row r="9" spans="1:4" ht="15" customHeight="1">
      <c r="A9" s="48"/>
      <c r="B9" s="431"/>
      <c r="C9" s="35" t="s">
        <v>177</v>
      </c>
      <c r="D9" s="54" t="s">
        <v>178</v>
      </c>
    </row>
    <row r="10" spans="1:4" ht="15" customHeight="1">
      <c r="A10" s="48"/>
      <c r="B10" s="431"/>
      <c r="C10" s="35" t="s">
        <v>125</v>
      </c>
      <c r="D10" s="54" t="s">
        <v>124</v>
      </c>
    </row>
    <row r="11" spans="1:4" ht="15" customHeight="1">
      <c r="A11" s="48"/>
      <c r="B11" s="431"/>
      <c r="C11" s="35" t="s">
        <v>128</v>
      </c>
      <c r="D11" s="54" t="s">
        <v>129</v>
      </c>
    </row>
    <row r="12" spans="1:4" ht="15" customHeight="1">
      <c r="A12" s="48"/>
      <c r="B12" s="431"/>
      <c r="C12" s="35"/>
      <c r="D12" s="54"/>
    </row>
    <row r="13" spans="1:4" ht="15" customHeight="1">
      <c r="A13" s="48"/>
      <c r="B13" s="431"/>
      <c r="C13" s="35"/>
      <c r="D13" s="54"/>
    </row>
    <row r="14" spans="1:4" ht="15" customHeight="1">
      <c r="A14" s="48"/>
      <c r="B14" s="431"/>
      <c r="C14" s="35" t="s">
        <v>126</v>
      </c>
      <c r="D14" s="54" t="s">
        <v>127</v>
      </c>
    </row>
    <row r="15" spans="1:4" ht="15" customHeight="1">
      <c r="A15" s="48"/>
      <c r="B15" s="431"/>
      <c r="C15" s="35" t="s">
        <v>130</v>
      </c>
      <c r="D15" s="54" t="s">
        <v>131</v>
      </c>
    </row>
    <row r="16" spans="1:4" ht="15" customHeight="1">
      <c r="A16" s="48"/>
      <c r="B16" s="431"/>
      <c r="C16" s="35" t="s">
        <v>174</v>
      </c>
      <c r="D16" s="54" t="s">
        <v>173</v>
      </c>
    </row>
    <row r="17" spans="1:4">
      <c r="A17" s="48"/>
      <c r="B17" s="431"/>
      <c r="C17" s="35" t="s">
        <v>175</v>
      </c>
      <c r="D17" s="54" t="s">
        <v>176</v>
      </c>
    </row>
    <row r="18" spans="1:4" ht="30">
      <c r="A18" s="48"/>
      <c r="B18" s="431"/>
      <c r="C18" s="35" t="s">
        <v>135</v>
      </c>
      <c r="D18" s="54" t="s">
        <v>134</v>
      </c>
    </row>
    <row r="19" spans="1:4" ht="15" customHeight="1">
      <c r="A19" s="48"/>
      <c r="B19" s="431"/>
      <c r="C19" s="35" t="s">
        <v>107</v>
      </c>
      <c r="D19" s="54" t="s">
        <v>99</v>
      </c>
    </row>
    <row r="20" spans="1:4" ht="16" customHeight="1" thickBot="1">
      <c r="A20" s="48"/>
      <c r="B20" s="435"/>
      <c r="C20" s="63" t="s">
        <v>110</v>
      </c>
      <c r="D20" s="43" t="s">
        <v>94</v>
      </c>
    </row>
    <row r="21" spans="1:4" ht="15" customHeight="1">
      <c r="A21" s="48"/>
      <c r="B21" s="427" t="s">
        <v>265</v>
      </c>
      <c r="C21" s="60" t="s">
        <v>109</v>
      </c>
      <c r="D21" s="61" t="s">
        <v>95</v>
      </c>
    </row>
    <row r="22" spans="1:4" ht="15" customHeight="1">
      <c r="A22" s="48"/>
      <c r="B22" s="428"/>
      <c r="C22" s="36" t="s">
        <v>181</v>
      </c>
      <c r="D22" s="55" t="s">
        <v>180</v>
      </c>
    </row>
    <row r="23" spans="1:4" ht="15" customHeight="1">
      <c r="A23" s="48"/>
      <c r="B23" s="428"/>
      <c r="C23" s="36" t="s">
        <v>195</v>
      </c>
      <c r="D23" s="55" t="s">
        <v>136</v>
      </c>
    </row>
    <row r="24" spans="1:4">
      <c r="A24" s="48"/>
      <c r="B24" s="428"/>
      <c r="C24" s="36" t="s">
        <v>196</v>
      </c>
      <c r="D24" s="55" t="s">
        <v>145</v>
      </c>
    </row>
    <row r="25" spans="1:4" ht="15" customHeight="1">
      <c r="A25" s="48"/>
      <c r="B25" s="428"/>
      <c r="C25" s="36" t="s">
        <v>194</v>
      </c>
      <c r="D25" s="55" t="s">
        <v>122</v>
      </c>
    </row>
    <row r="26" spans="1:4" ht="16" customHeight="1" thickBot="1">
      <c r="A26" s="48"/>
      <c r="B26" s="429"/>
      <c r="C26" s="62"/>
      <c r="D26" s="45" t="s">
        <v>112</v>
      </c>
    </row>
    <row r="27" spans="1:4" ht="15" customHeight="1">
      <c r="A27" s="48"/>
      <c r="B27" s="430" t="s">
        <v>179</v>
      </c>
      <c r="C27" s="52" t="s">
        <v>202</v>
      </c>
      <c r="D27" s="53" t="s">
        <v>198</v>
      </c>
    </row>
    <row r="28" spans="1:4" ht="16" customHeight="1" thickBot="1">
      <c r="A28" s="48"/>
      <c r="B28" s="435"/>
      <c r="C28" s="59"/>
      <c r="D28" s="43" t="s">
        <v>197</v>
      </c>
    </row>
    <row r="29" spans="1:4" ht="26" customHeight="1">
      <c r="A29" s="48"/>
      <c r="B29" s="427" t="s">
        <v>266</v>
      </c>
      <c r="C29" s="60" t="s">
        <v>116</v>
      </c>
      <c r="D29" s="61" t="s">
        <v>115</v>
      </c>
    </row>
    <row r="30" spans="1:4" ht="26" customHeight="1">
      <c r="A30" s="48"/>
      <c r="B30" s="428"/>
      <c r="C30" s="64" t="s">
        <v>108</v>
      </c>
      <c r="D30" s="65" t="s">
        <v>96</v>
      </c>
    </row>
    <row r="31" spans="1:4" ht="26" customHeight="1" thickBot="1">
      <c r="A31" s="48"/>
      <c r="B31" s="429"/>
      <c r="C31" s="210" t="s">
        <v>268</v>
      </c>
      <c r="D31" s="211" t="s">
        <v>267</v>
      </c>
    </row>
    <row r="32" spans="1:4" ht="26" customHeight="1">
      <c r="A32" s="48"/>
      <c r="B32" s="430" t="s">
        <v>193</v>
      </c>
      <c r="C32" s="52" t="s">
        <v>106</v>
      </c>
      <c r="D32" s="53" t="s">
        <v>111</v>
      </c>
    </row>
    <row r="33" spans="1:4" ht="26" customHeight="1">
      <c r="A33" s="48"/>
      <c r="B33" s="431"/>
      <c r="C33" s="35" t="s">
        <v>138</v>
      </c>
      <c r="D33" s="54" t="s">
        <v>139</v>
      </c>
    </row>
    <row r="34" spans="1:4" ht="26" customHeight="1" thickBot="1">
      <c r="A34" s="48"/>
      <c r="B34" s="435"/>
      <c r="C34" s="63" t="s">
        <v>105</v>
      </c>
      <c r="D34" s="43" t="s">
        <v>101</v>
      </c>
    </row>
    <row r="35" spans="1:4">
      <c r="A35" s="48"/>
      <c r="B35" s="427" t="s">
        <v>192</v>
      </c>
      <c r="C35" s="42" t="s">
        <v>114</v>
      </c>
      <c r="D35" s="39" t="s">
        <v>113</v>
      </c>
    </row>
    <row r="36" spans="1:4" ht="15" customHeight="1">
      <c r="A36" s="48"/>
      <c r="B36" s="428"/>
      <c r="C36" s="15" t="s">
        <v>119</v>
      </c>
      <c r="D36" s="40" t="s">
        <v>120</v>
      </c>
    </row>
    <row r="37" spans="1:4" ht="16" customHeight="1" thickBot="1">
      <c r="A37" s="48"/>
      <c r="B37" s="429"/>
      <c r="C37" s="56" t="s">
        <v>118</v>
      </c>
      <c r="D37" s="41" t="s">
        <v>117</v>
      </c>
    </row>
    <row r="38" spans="1:4" ht="15" customHeight="1">
      <c r="A38" s="48"/>
      <c r="B38" s="430" t="s">
        <v>182</v>
      </c>
      <c r="C38" s="52" t="s">
        <v>104</v>
      </c>
      <c r="D38" s="53" t="s">
        <v>100</v>
      </c>
    </row>
    <row r="39" spans="1:4" ht="15" customHeight="1">
      <c r="A39" s="48"/>
      <c r="B39" s="431"/>
      <c r="C39" s="35" t="s">
        <v>103</v>
      </c>
      <c r="D39" s="66" t="s">
        <v>183</v>
      </c>
    </row>
    <row r="40" spans="1:4" ht="15" customHeight="1">
      <c r="A40" s="48"/>
      <c r="B40" s="431"/>
      <c r="C40" s="35" t="s">
        <v>102</v>
      </c>
      <c r="D40" s="67" t="s">
        <v>143</v>
      </c>
    </row>
    <row r="41" spans="1:4" ht="16" thickBot="1">
      <c r="A41" s="48"/>
      <c r="B41" s="431"/>
      <c r="C41" s="68"/>
      <c r="D41" s="57" t="s">
        <v>137</v>
      </c>
    </row>
    <row r="42" spans="1:4" ht="15" customHeight="1">
      <c r="A42" s="48"/>
      <c r="B42" s="432" t="s">
        <v>259</v>
      </c>
      <c r="C42" s="38"/>
      <c r="D42" s="39" t="s">
        <v>147</v>
      </c>
    </row>
    <row r="43" spans="1:4" ht="15" customHeight="1">
      <c r="A43" s="48"/>
      <c r="B43" s="433"/>
      <c r="C43" s="37"/>
      <c r="D43" s="40" t="s">
        <v>146</v>
      </c>
    </row>
    <row r="44" spans="1:4" ht="15" customHeight="1">
      <c r="A44" s="48"/>
      <c r="B44" s="433"/>
      <c r="C44" s="37"/>
      <c r="D44" s="40" t="s">
        <v>140</v>
      </c>
    </row>
    <row r="45" spans="1:4" ht="15" customHeight="1">
      <c r="A45" s="48"/>
      <c r="B45" s="433"/>
      <c r="C45" s="37"/>
      <c r="D45" s="40" t="s">
        <v>142</v>
      </c>
    </row>
    <row r="46" spans="1:4" ht="15" customHeight="1">
      <c r="A46" s="48"/>
      <c r="B46" s="433"/>
      <c r="C46" s="15"/>
      <c r="D46" s="40" t="s">
        <v>148</v>
      </c>
    </row>
    <row r="47" spans="1:4" ht="15" customHeight="1">
      <c r="A47" s="48"/>
      <c r="B47" s="433"/>
      <c r="C47" s="69" t="s">
        <v>189</v>
      </c>
      <c r="D47" s="40" t="s">
        <v>123</v>
      </c>
    </row>
    <row r="48" spans="1:4" ht="15" customHeight="1">
      <c r="A48" s="48"/>
      <c r="B48" s="433"/>
      <c r="C48" s="69" t="s">
        <v>184</v>
      </c>
      <c r="D48" s="40" t="s">
        <v>191</v>
      </c>
    </row>
    <row r="49" spans="1:4" ht="15" customHeight="1">
      <c r="A49" s="48"/>
      <c r="B49" s="433"/>
      <c r="C49" s="69" t="s">
        <v>185</v>
      </c>
      <c r="D49" s="40" t="s">
        <v>186</v>
      </c>
    </row>
    <row r="50" spans="1:4" ht="15" customHeight="1">
      <c r="A50" s="48"/>
      <c r="B50" s="433"/>
      <c r="C50" s="69" t="s">
        <v>187</v>
      </c>
      <c r="D50" s="40" t="s">
        <v>188</v>
      </c>
    </row>
    <row r="51" spans="1:4" ht="15" customHeight="1">
      <c r="A51" s="48"/>
      <c r="B51" s="433"/>
      <c r="C51" s="69" t="s">
        <v>190</v>
      </c>
      <c r="D51" s="40" t="s">
        <v>121</v>
      </c>
    </row>
    <row r="52" spans="1:4">
      <c r="A52" s="46"/>
      <c r="B52" s="433"/>
      <c r="C52" s="36" t="s">
        <v>97</v>
      </c>
      <c r="D52" s="40" t="s">
        <v>141</v>
      </c>
    </row>
    <row r="53" spans="1:4" ht="16" customHeight="1" thickBot="1">
      <c r="A53" s="48"/>
      <c r="B53" s="434"/>
      <c r="C53" s="44" t="s">
        <v>98</v>
      </c>
      <c r="D53" s="41" t="s">
        <v>144</v>
      </c>
    </row>
    <row r="54" spans="1:4" ht="15" customHeight="1">
      <c r="A54" s="48"/>
    </row>
    <row r="55" spans="1:4" ht="15" customHeight="1">
      <c r="A55" s="48"/>
    </row>
    <row r="56" spans="1:4" ht="15" customHeight="1">
      <c r="A56" s="48"/>
    </row>
    <row r="57" spans="1:4" ht="15" customHeight="1">
      <c r="A57" s="48"/>
    </row>
    <row r="58" spans="1:4" ht="15" customHeight="1">
      <c r="A58" s="48"/>
    </row>
    <row r="59" spans="1:4" ht="15" customHeight="1">
      <c r="A59" s="48"/>
    </row>
    <row r="60" spans="1:4">
      <c r="A60" s="48"/>
    </row>
    <row r="61" spans="1:4" ht="15" customHeight="1">
      <c r="A61" s="48"/>
    </row>
    <row r="62" spans="1:4" ht="15" customHeight="1">
      <c r="A62" s="48"/>
    </row>
    <row r="63" spans="1:4" ht="15" customHeight="1">
      <c r="A63" s="48"/>
    </row>
    <row r="64" spans="1:4" ht="15" customHeight="1">
      <c r="A64" s="48"/>
    </row>
    <row r="65" spans="1:4" ht="15" customHeight="1">
      <c r="A65" s="48"/>
      <c r="B65" s="14"/>
      <c r="C65" s="14"/>
      <c r="D65" s="14"/>
    </row>
    <row r="66" spans="1:4" ht="15" customHeight="1">
      <c r="A66" s="48"/>
      <c r="B66" s="14"/>
      <c r="C66" s="14"/>
      <c r="D66" s="14"/>
    </row>
    <row r="67" spans="1:4">
      <c r="A67" s="48"/>
      <c r="B67" s="14"/>
      <c r="C67" s="14"/>
      <c r="D67" s="14"/>
    </row>
    <row r="68" spans="1:4" ht="15" customHeight="1">
      <c r="A68" s="48"/>
      <c r="B68" s="14"/>
      <c r="C68" s="14"/>
      <c r="D68" s="14"/>
    </row>
    <row r="69" spans="1:4" ht="15" customHeight="1">
      <c r="A69" s="48"/>
      <c r="B69" s="14"/>
      <c r="C69" s="14"/>
      <c r="D69" s="14"/>
    </row>
    <row r="70" spans="1:4" ht="15" customHeight="1">
      <c r="A70" s="48"/>
      <c r="B70" s="14"/>
      <c r="C70" s="14"/>
      <c r="D70" s="14"/>
    </row>
    <row r="71" spans="1:4" ht="15" customHeight="1">
      <c r="A71" s="46"/>
      <c r="B71" s="14"/>
      <c r="C71" s="14"/>
      <c r="D71" s="14"/>
    </row>
    <row r="72" spans="1:4" ht="15" customHeight="1">
      <c r="A72" s="46"/>
      <c r="B72" s="14"/>
      <c r="C72" s="14"/>
      <c r="D72" s="14"/>
    </row>
    <row r="73" spans="1:4">
      <c r="A73" s="46"/>
      <c r="B73" s="14"/>
      <c r="C73" s="14"/>
      <c r="D73" s="14"/>
    </row>
    <row r="74" spans="1:4" ht="15" customHeight="1">
      <c r="A74" s="46"/>
      <c r="B74" s="14"/>
      <c r="C74" s="14"/>
      <c r="D74" s="14"/>
    </row>
    <row r="75" spans="1:4" ht="15" customHeight="1">
      <c r="A75" s="46"/>
      <c r="B75" s="14"/>
      <c r="C75" s="14"/>
      <c r="D75" s="14"/>
    </row>
    <row r="76" spans="1:4" ht="15" customHeight="1">
      <c r="A76" s="46"/>
      <c r="B76" s="14"/>
      <c r="C76" s="14"/>
      <c r="D76" s="14"/>
    </row>
    <row r="77" spans="1:4" ht="15" customHeight="1">
      <c r="A77" s="46"/>
      <c r="B77" s="14"/>
      <c r="C77" s="14"/>
      <c r="D77" s="14"/>
    </row>
    <row r="78" spans="1:4" ht="15" customHeight="1">
      <c r="A78" s="46"/>
      <c r="B78" s="14"/>
      <c r="C78" s="14"/>
      <c r="D78" s="14"/>
    </row>
    <row r="79" spans="1:4" ht="15" customHeight="1">
      <c r="A79" s="46"/>
      <c r="B79" s="14"/>
      <c r="C79" s="14"/>
      <c r="D79" s="14"/>
    </row>
    <row r="80" spans="1:4" ht="15" customHeight="1">
      <c r="A80" s="46"/>
      <c r="B80" s="14"/>
      <c r="C80" s="14"/>
      <c r="D80" s="14"/>
    </row>
    <row r="81" spans="1:7" ht="46.25" customHeight="1">
      <c r="A81" s="46"/>
    </row>
    <row r="82" spans="1:7" ht="21" customHeight="1">
      <c r="A82" s="46"/>
    </row>
    <row r="83" spans="1:7" ht="21" customHeight="1">
      <c r="A83" s="46"/>
    </row>
    <row r="84" spans="1:7" ht="21" customHeight="1">
      <c r="A84" s="46"/>
    </row>
    <row r="85" spans="1:7" ht="21" customHeight="1">
      <c r="A85" s="46"/>
    </row>
    <row r="86" spans="1:7" ht="21" customHeight="1">
      <c r="A86" s="46"/>
    </row>
    <row r="87" spans="1:7" ht="21" customHeight="1">
      <c r="A87" s="46"/>
    </row>
    <row r="88" spans="1:7" ht="21" customHeight="1">
      <c r="A88" s="46"/>
    </row>
    <row r="89" spans="1:7" ht="21" customHeight="1">
      <c r="A89" s="46"/>
    </row>
    <row r="90" spans="1:7" ht="23" customHeight="1">
      <c r="A90" s="46"/>
    </row>
    <row r="91" spans="1:7" ht="47" customHeight="1">
      <c r="A91" s="46"/>
    </row>
    <row r="92" spans="1:7" ht="21" customHeight="1">
      <c r="A92" s="46"/>
    </row>
    <row r="93" spans="1:7" ht="21" customHeight="1">
      <c r="A93" s="46"/>
    </row>
    <row r="94" spans="1:7" ht="21" customHeight="1">
      <c r="A94" s="46"/>
    </row>
    <row r="95" spans="1:7" ht="21" customHeight="1">
      <c r="A95" s="46"/>
    </row>
    <row r="96" spans="1:7" s="24" customFormat="1" ht="21" customHeight="1">
      <c r="A96" s="49"/>
      <c r="B96" s="16"/>
      <c r="C96" s="33"/>
      <c r="D96" s="34"/>
      <c r="E96" s="14"/>
      <c r="F96" s="14"/>
      <c r="G96" s="14"/>
    </row>
    <row r="97" spans="1:7" s="24" customFormat="1" ht="21" customHeight="1">
      <c r="A97" s="49"/>
      <c r="B97" s="16"/>
      <c r="C97" s="33"/>
      <c r="D97" s="34"/>
      <c r="E97" s="14"/>
      <c r="F97" s="14"/>
      <c r="G97" s="14"/>
    </row>
    <row r="98" spans="1:7" ht="22.25" customHeight="1">
      <c r="A98" s="46"/>
    </row>
    <row r="99" spans="1:7" ht="49.25" customHeight="1">
      <c r="A99" s="46"/>
    </row>
    <row r="100" spans="1:7" ht="20" customHeight="1">
      <c r="A100" s="46"/>
    </row>
    <row r="101" spans="1:7" ht="21" customHeight="1">
      <c r="A101" s="46"/>
    </row>
    <row r="102" spans="1:7" ht="21" customHeight="1">
      <c r="A102" s="46"/>
    </row>
    <row r="103" spans="1:7" ht="21" customHeight="1">
      <c r="A103" s="46"/>
    </row>
    <row r="104" spans="1:7" s="24" customFormat="1" ht="21" customHeight="1">
      <c r="A104" s="46"/>
      <c r="B104" s="16"/>
      <c r="C104" s="33"/>
      <c r="D104" s="34"/>
      <c r="E104" s="14"/>
      <c r="F104" s="14"/>
      <c r="G104" s="14"/>
    </row>
    <row r="105" spans="1:7" s="24" customFormat="1" ht="21" customHeight="1">
      <c r="A105" s="23"/>
      <c r="B105" s="16"/>
      <c r="C105" s="33"/>
      <c r="D105" s="34"/>
      <c r="E105" s="14"/>
      <c r="F105" s="14"/>
      <c r="G105" s="14"/>
    </row>
    <row r="106" spans="1:7" s="24" customFormat="1" ht="21" customHeight="1">
      <c r="A106" s="23"/>
      <c r="B106" s="16"/>
      <c r="C106" s="33"/>
      <c r="D106" s="34"/>
      <c r="E106" s="14"/>
      <c r="F106" s="14"/>
      <c r="G106" s="14"/>
    </row>
    <row r="107" spans="1:7" s="24" customFormat="1" ht="21" customHeight="1">
      <c r="A107" s="23"/>
      <c r="B107" s="16"/>
      <c r="C107" s="33"/>
      <c r="D107" s="34"/>
      <c r="E107" s="14"/>
      <c r="F107" s="14"/>
      <c r="G107" s="14"/>
    </row>
    <row r="108" spans="1:7" ht="21" customHeight="1"/>
    <row r="109" spans="1:7" ht="21" customHeight="1"/>
    <row r="110" spans="1:7" ht="21" customHeight="1"/>
    <row r="111" spans="1:7" ht="21" customHeight="1"/>
    <row r="112" spans="1:7" ht="21" customHeight="1"/>
    <row r="113" spans="1:4">
      <c r="A113" s="14"/>
      <c r="B113" s="14"/>
      <c r="C113" s="14"/>
      <c r="D113" s="14"/>
    </row>
    <row r="114" spans="1:4">
      <c r="A114" s="14"/>
      <c r="B114" s="14"/>
      <c r="C114" s="14"/>
      <c r="D114" s="14"/>
    </row>
    <row r="115" spans="1:4">
      <c r="A115" s="14"/>
      <c r="B115" s="14"/>
      <c r="C115" s="14"/>
      <c r="D115" s="14"/>
    </row>
    <row r="116" spans="1:4">
      <c r="A116" s="14"/>
      <c r="B116" s="14"/>
      <c r="C116" s="14"/>
      <c r="D116" s="14"/>
    </row>
    <row r="117" spans="1:4">
      <c r="A117" s="14"/>
      <c r="B117" s="14"/>
      <c r="C117" s="14"/>
      <c r="D117" s="14"/>
    </row>
    <row r="118" spans="1:4">
      <c r="A118" s="14"/>
      <c r="B118" s="14"/>
      <c r="C118" s="14"/>
      <c r="D118" s="14"/>
    </row>
    <row r="119" spans="1:4">
      <c r="A119" s="14"/>
      <c r="B119" s="14"/>
      <c r="C119" s="14"/>
      <c r="D119" s="14"/>
    </row>
    <row r="120" spans="1:4">
      <c r="A120" s="14"/>
      <c r="B120" s="14"/>
      <c r="C120" s="14"/>
      <c r="D120" s="14"/>
    </row>
    <row r="121" spans="1:4">
      <c r="A121" s="14"/>
      <c r="B121" s="14"/>
      <c r="C121" s="14"/>
      <c r="D121" s="14"/>
    </row>
    <row r="122" spans="1:4">
      <c r="A122" s="14"/>
      <c r="B122" s="14"/>
      <c r="C122" s="14"/>
      <c r="D122" s="14"/>
    </row>
    <row r="123" spans="1:4">
      <c r="A123" s="14"/>
      <c r="B123" s="14"/>
      <c r="C123" s="14"/>
      <c r="D123" s="14"/>
    </row>
    <row r="124" spans="1:4">
      <c r="A124" s="14"/>
      <c r="B124" s="14"/>
      <c r="C124" s="14"/>
      <c r="D124" s="14"/>
    </row>
    <row r="125" spans="1:4">
      <c r="A125" s="14"/>
      <c r="B125" s="14"/>
      <c r="C125" s="14"/>
      <c r="D125" s="14"/>
    </row>
    <row r="126" spans="1:4">
      <c r="A126" s="14"/>
      <c r="B126" s="14"/>
      <c r="C126" s="14"/>
      <c r="D126" s="14"/>
    </row>
    <row r="127" spans="1:4">
      <c r="A127" s="14"/>
      <c r="B127" s="14"/>
      <c r="C127" s="14"/>
      <c r="D127" s="14"/>
    </row>
    <row r="128" spans="1:4">
      <c r="A128" s="14"/>
      <c r="B128" s="14"/>
      <c r="C128" s="14"/>
      <c r="D128" s="14"/>
    </row>
    <row r="129" spans="1:4">
      <c r="A129" s="14"/>
      <c r="B129" s="14"/>
      <c r="C129" s="14"/>
      <c r="D129" s="14"/>
    </row>
    <row r="130" spans="1:4">
      <c r="A130" s="14"/>
      <c r="B130" s="14"/>
      <c r="C130" s="14"/>
      <c r="D130" s="14"/>
    </row>
    <row r="131" spans="1:4">
      <c r="A131" s="14"/>
      <c r="B131" s="14"/>
      <c r="C131" s="14"/>
      <c r="D131" s="14"/>
    </row>
    <row r="132" spans="1:4">
      <c r="A132" s="14"/>
      <c r="B132" s="14"/>
      <c r="C132" s="14"/>
      <c r="D132" s="14"/>
    </row>
    <row r="133" spans="1:4">
      <c r="A133" s="14"/>
      <c r="B133" s="14"/>
      <c r="C133" s="14"/>
      <c r="D133" s="14"/>
    </row>
    <row r="134" spans="1:4">
      <c r="A134" s="14"/>
      <c r="B134" s="14"/>
      <c r="C134" s="14"/>
      <c r="D134" s="14"/>
    </row>
    <row r="135" spans="1:4">
      <c r="A135" s="14"/>
      <c r="B135" s="14"/>
      <c r="C135" s="14"/>
      <c r="D135" s="14"/>
    </row>
    <row r="136" spans="1:4">
      <c r="A136" s="14"/>
      <c r="B136" s="14"/>
      <c r="C136" s="14"/>
      <c r="D136" s="14"/>
    </row>
  </sheetData>
  <mergeCells count="8">
    <mergeCell ref="B29:B31"/>
    <mergeCell ref="B38:B41"/>
    <mergeCell ref="B42:B53"/>
    <mergeCell ref="B5:B20"/>
    <mergeCell ref="B21:B26"/>
    <mergeCell ref="B27:B28"/>
    <mergeCell ref="B32:B34"/>
    <mergeCell ref="B35:B37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8" tint="-0.249977111117893"/>
  </sheetPr>
  <dimension ref="C4:F30"/>
  <sheetViews>
    <sheetView topLeftCell="A33" zoomScale="150" zoomScaleNormal="150" zoomScalePageLayoutView="150" workbookViewId="0">
      <selection activeCell="E19" sqref="E19"/>
    </sheetView>
  </sheetViews>
  <sheetFormatPr baseColWidth="10" defaultRowHeight="14" x14ac:dyDescent="0"/>
  <cols>
    <col min="3" max="3" width="4.33203125" style="282" customWidth="1"/>
    <col min="4" max="4" width="16.5" style="282" customWidth="1"/>
    <col min="5" max="5" width="69.6640625" customWidth="1"/>
    <col min="6" max="6" width="39.33203125" customWidth="1"/>
  </cols>
  <sheetData>
    <row r="4" spans="3:6">
      <c r="E4" s="283" t="s">
        <v>368</v>
      </c>
    </row>
    <row r="5" spans="3:6">
      <c r="C5" s="327" t="s">
        <v>67</v>
      </c>
      <c r="D5" s="322" t="s">
        <v>334</v>
      </c>
      <c r="E5" s="323" t="s">
        <v>332</v>
      </c>
      <c r="F5" s="324" t="s">
        <v>333</v>
      </c>
    </row>
    <row r="6" spans="3:6">
      <c r="C6" s="328">
        <v>1</v>
      </c>
      <c r="D6" s="321" t="s">
        <v>337</v>
      </c>
      <c r="E6" s="325" t="s">
        <v>335</v>
      </c>
      <c r="F6" s="326" t="s">
        <v>336</v>
      </c>
    </row>
    <row r="7" spans="3:6">
      <c r="C7" s="328">
        <v>2</v>
      </c>
      <c r="D7" s="321" t="s">
        <v>339</v>
      </c>
      <c r="E7" s="325" t="s">
        <v>419</v>
      </c>
      <c r="F7" s="326" t="s">
        <v>338</v>
      </c>
    </row>
    <row r="8" spans="3:6">
      <c r="C8" s="329">
        <v>3</v>
      </c>
      <c r="D8" s="330" t="s">
        <v>3</v>
      </c>
      <c r="E8" s="331" t="s">
        <v>420</v>
      </c>
      <c r="F8" s="333" t="s">
        <v>418</v>
      </c>
    </row>
    <row r="9" spans="3:6" ht="26">
      <c r="C9" s="328">
        <v>4</v>
      </c>
      <c r="D9" s="321" t="s">
        <v>5</v>
      </c>
      <c r="E9" s="325" t="s">
        <v>409</v>
      </c>
      <c r="F9" s="326" t="s">
        <v>340</v>
      </c>
    </row>
    <row r="10" spans="3:6">
      <c r="C10" s="329">
        <v>4</v>
      </c>
      <c r="D10" s="330" t="s">
        <v>424</v>
      </c>
      <c r="E10" s="331" t="s">
        <v>417</v>
      </c>
      <c r="F10" s="332" t="s">
        <v>418</v>
      </c>
    </row>
    <row r="11" spans="3:6" ht="26">
      <c r="C11" s="328">
        <v>5</v>
      </c>
      <c r="D11" s="321" t="s">
        <v>23</v>
      </c>
      <c r="E11" s="325" t="s">
        <v>341</v>
      </c>
      <c r="F11" s="326" t="s">
        <v>342</v>
      </c>
    </row>
    <row r="12" spans="3:6" ht="26">
      <c r="C12" s="328">
        <v>6</v>
      </c>
      <c r="D12" s="321" t="s">
        <v>345</v>
      </c>
      <c r="E12" s="325" t="s">
        <v>343</v>
      </c>
      <c r="F12" s="326" t="s">
        <v>344</v>
      </c>
    </row>
    <row r="13" spans="3:6" ht="26">
      <c r="C13" s="328">
        <v>7</v>
      </c>
      <c r="D13" s="321" t="s">
        <v>347</v>
      </c>
      <c r="E13" s="325" t="s">
        <v>346</v>
      </c>
      <c r="F13" s="326" t="s">
        <v>340</v>
      </c>
    </row>
    <row r="14" spans="3:6">
      <c r="C14" s="328">
        <v>8</v>
      </c>
      <c r="D14" s="321" t="s">
        <v>350</v>
      </c>
      <c r="E14" s="325" t="s">
        <v>348</v>
      </c>
      <c r="F14" s="326" t="s">
        <v>349</v>
      </c>
    </row>
    <row r="15" spans="3:6" ht="39">
      <c r="C15" s="328">
        <v>9</v>
      </c>
      <c r="D15" s="321" t="s">
        <v>352</v>
      </c>
      <c r="E15" s="325" t="s">
        <v>410</v>
      </c>
      <c r="F15" s="326" t="s">
        <v>351</v>
      </c>
    </row>
    <row r="16" spans="3:6">
      <c r="C16" s="329">
        <v>10</v>
      </c>
      <c r="D16" s="330" t="s">
        <v>25</v>
      </c>
      <c r="E16" s="331" t="s">
        <v>425</v>
      </c>
      <c r="F16" s="332" t="s">
        <v>418</v>
      </c>
    </row>
    <row r="17" spans="3:6">
      <c r="C17" s="328">
        <v>11</v>
      </c>
      <c r="D17" s="321" t="s">
        <v>352</v>
      </c>
      <c r="E17" s="325" t="s">
        <v>411</v>
      </c>
      <c r="F17" s="326" t="s">
        <v>351</v>
      </c>
    </row>
    <row r="18" spans="3:6">
      <c r="C18" s="328">
        <v>12</v>
      </c>
      <c r="D18" s="321" t="s">
        <v>353</v>
      </c>
      <c r="E18" s="325" t="s">
        <v>412</v>
      </c>
      <c r="F18" s="326" t="s">
        <v>351</v>
      </c>
    </row>
    <row r="19" spans="3:6" ht="26">
      <c r="C19" s="329">
        <v>13</v>
      </c>
      <c r="D19" s="330" t="s">
        <v>354</v>
      </c>
      <c r="E19" s="331" t="s">
        <v>414</v>
      </c>
      <c r="F19" s="332" t="s">
        <v>418</v>
      </c>
    </row>
    <row r="20" spans="3:6" ht="39">
      <c r="C20" s="328">
        <v>14</v>
      </c>
      <c r="D20" s="321" t="s">
        <v>356</v>
      </c>
      <c r="E20" s="325" t="s">
        <v>355</v>
      </c>
      <c r="F20" s="326" t="s">
        <v>351</v>
      </c>
    </row>
    <row r="21" spans="3:6" ht="26">
      <c r="C21" s="328">
        <v>15</v>
      </c>
      <c r="D21" s="321" t="s">
        <v>27</v>
      </c>
      <c r="E21" s="325" t="s">
        <v>357</v>
      </c>
      <c r="F21" s="326" t="s">
        <v>340</v>
      </c>
    </row>
    <row r="22" spans="3:6" ht="18" customHeight="1">
      <c r="C22" s="328">
        <v>16</v>
      </c>
      <c r="D22" s="321" t="s">
        <v>359</v>
      </c>
      <c r="E22" s="325" t="s">
        <v>358</v>
      </c>
      <c r="F22" s="326" t="s">
        <v>351</v>
      </c>
    </row>
    <row r="23" spans="3:6">
      <c r="C23" s="329">
        <v>17</v>
      </c>
      <c r="D23" s="330" t="s">
        <v>28</v>
      </c>
      <c r="E23" s="331" t="s">
        <v>415</v>
      </c>
      <c r="F23" s="332" t="s">
        <v>418</v>
      </c>
    </row>
    <row r="24" spans="3:6" ht="39">
      <c r="C24" s="328">
        <v>17</v>
      </c>
      <c r="D24" s="321" t="s">
        <v>360</v>
      </c>
      <c r="E24" s="325" t="s">
        <v>416</v>
      </c>
      <c r="F24" s="326" t="s">
        <v>351</v>
      </c>
    </row>
    <row r="25" spans="3:6" ht="26">
      <c r="C25" s="328">
        <v>18</v>
      </c>
      <c r="D25" s="321" t="s">
        <v>363</v>
      </c>
      <c r="E25" s="325" t="s">
        <v>361</v>
      </c>
      <c r="F25" s="326" t="s">
        <v>362</v>
      </c>
    </row>
    <row r="26" spans="3:6" ht="26">
      <c r="C26" s="328">
        <v>19</v>
      </c>
      <c r="D26" s="321" t="s">
        <v>364</v>
      </c>
      <c r="E26" s="325" t="s">
        <v>413</v>
      </c>
      <c r="F26" s="326" t="s">
        <v>351</v>
      </c>
    </row>
    <row r="27" spans="3:6" ht="17" customHeight="1">
      <c r="C27" s="329">
        <v>20</v>
      </c>
      <c r="D27" s="330" t="s">
        <v>31</v>
      </c>
      <c r="E27" s="331" t="s">
        <v>421</v>
      </c>
      <c r="F27" s="332" t="s">
        <v>418</v>
      </c>
    </row>
    <row r="28" spans="3:6" ht="14" customHeight="1">
      <c r="C28" s="329">
        <v>21</v>
      </c>
      <c r="D28" s="330" t="s">
        <v>365</v>
      </c>
      <c r="E28" s="331" t="s">
        <v>422</v>
      </c>
      <c r="F28" s="332" t="s">
        <v>418</v>
      </c>
    </row>
    <row r="29" spans="3:6" ht="14" customHeight="1">
      <c r="C29" s="328">
        <v>22</v>
      </c>
      <c r="D29" s="321" t="s">
        <v>367</v>
      </c>
      <c r="E29" s="325" t="s">
        <v>366</v>
      </c>
      <c r="F29" s="326" t="s">
        <v>351</v>
      </c>
    </row>
    <row r="30" spans="3:6">
      <c r="C30" s="329">
        <v>22</v>
      </c>
      <c r="D30" s="330" t="s">
        <v>31</v>
      </c>
      <c r="E30" s="331" t="s">
        <v>423</v>
      </c>
      <c r="F30" s="332" t="s">
        <v>418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Buxheti vjetor</vt:lpstr>
      <vt:lpstr>Plani i punes det. ne shpenz.</vt:lpstr>
      <vt:lpstr>Plani i konsul. me shpenzime</vt:lpstr>
      <vt:lpstr>plani punes, planet</vt:lpstr>
      <vt:lpstr>costs sek</vt:lpstr>
      <vt:lpstr>Normat Planet</vt:lpstr>
      <vt:lpstr>budget calendar training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Artan Rroji</cp:lastModifiedBy>
  <cp:lastPrinted>2019-10-16T16:18:58Z</cp:lastPrinted>
  <dcterms:created xsi:type="dcterms:W3CDTF">2019-10-10T10:32:29Z</dcterms:created>
  <dcterms:modified xsi:type="dcterms:W3CDTF">2019-10-28T14:40:32Z</dcterms:modified>
</cp:coreProperties>
</file>